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605500106\AppData\Local\Microsoft\Windows\INetCache\Content.Outlook\Z26RAZYR\"/>
    </mc:Choice>
  </mc:AlternateContent>
  <xr:revisionPtr revIDLastSave="0" documentId="13_ncr:1_{AC5A3572-5F02-4393-9EB5-37BB20E90397}" xr6:coauthVersionLast="47" xr6:coauthVersionMax="47" xr10:uidLastSave="{00000000-0000-0000-0000-000000000000}"/>
  <bookViews>
    <workbookView xWindow="28680" yWindow="-120" windowWidth="25440" windowHeight="15390" firstSheet="5" activeTab="9" xr2:uid="{C8E5F550-61E1-4179-9C6F-F91F2A55F02A}"/>
  </bookViews>
  <sheets>
    <sheet name="Disclaimer" sheetId="1" r:id="rId1"/>
    <sheet name="Introduction" sheetId="2" r:id="rId2"/>
    <sheet name="A. HTT General " sheetId="3" r:id="rId3"/>
    <sheet name="B1. HTT Mortgage Assets " sheetId="4" r:id="rId4"/>
    <sheet name="B2. HTT Public Sector Asset " sheetId="5" r:id="rId5"/>
    <sheet name="B3. HTT Shipping Assets " sheetId="6" r:id="rId6"/>
    <sheet name="C. HTT Harmonised Glossary " sheetId="7" r:id="rId7"/>
    <sheet name="D1.Overview" sheetId="8" r:id="rId8"/>
    <sheet name="D2.Residential" sheetId="9" r:id="rId9"/>
    <sheet name="D3.Explanations" sheetId="10" r:id="rId10"/>
    <sheet name="D4.Covered bonds" sheetId="11" r:id="rId11"/>
    <sheet name="E. Optional ECB-ECAIs data" sheetId="12" r:id="rId12"/>
    <sheet name="F1. Optional Sustainable M " sheetId="13" r:id="rId13"/>
    <sheet name="Temp. Optional COVID 19 imp" sheetId="14" r:id="rId14"/>
  </sheets>
  <definedNames>
    <definedName name="_xlnm._FilterDatabase" localSheetId="2" hidden="1">'A. HTT General '!$L$112:$L$126</definedName>
    <definedName name="_xlnm._FilterDatabase" localSheetId="3" hidden="1">'B1. HTT Mortgage Assets '!$A$11:$D$187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 '!$A$1:$G$365</definedName>
    <definedName name="_xlnm.Print_Area" localSheetId="3">'B1. HTT Mortgage Assets '!$A$1:$G$512</definedName>
    <definedName name="_xlnm.Print_Area" localSheetId="4">'B2. HTT Public Sector Asset '!$A$1:$G$179</definedName>
    <definedName name="_xlnm.Print_Area" localSheetId="5">'B3. HTT Shipping Assets '!$A$1:$G$211</definedName>
    <definedName name="_xlnm.Print_Area" localSheetId="6">'C. HTT Harmonised Glossary '!$A$1:$C$57</definedName>
    <definedName name="_xlnm.Print_Area" localSheetId="0">Disclaimer!$A$1:$A$170</definedName>
    <definedName name="_xlnm.Print_Area" localSheetId="11">'E. Optional ECB-ECAIs data'!$A$2:$G$72</definedName>
    <definedName name="_xlnm.Print_Area" localSheetId="1">Introduction!$B$2:$J$43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4" l="1"/>
  <c r="H29" i="14"/>
  <c r="H28" i="14"/>
  <c r="H27" i="14"/>
  <c r="G26" i="14"/>
  <c r="F26" i="14"/>
  <c r="E26" i="14"/>
  <c r="D26" i="14"/>
  <c r="C26" i="14"/>
  <c r="H25" i="14"/>
  <c r="H24" i="14"/>
  <c r="H23" i="14"/>
  <c r="H26" i="14" s="1"/>
  <c r="D616" i="13"/>
  <c r="G615" i="13" s="1"/>
  <c r="C616" i="13"/>
  <c r="F615" i="13" s="1"/>
  <c r="G613" i="13"/>
  <c r="F613" i="13"/>
  <c r="G612" i="13"/>
  <c r="F612" i="13"/>
  <c r="G611" i="13"/>
  <c r="G609" i="13"/>
  <c r="F609" i="13"/>
  <c r="G608" i="13"/>
  <c r="F608" i="13"/>
  <c r="G607" i="13"/>
  <c r="G605" i="13"/>
  <c r="F605" i="13"/>
  <c r="G604" i="13"/>
  <c r="F604" i="13"/>
  <c r="G603" i="13"/>
  <c r="G601" i="13"/>
  <c r="F601" i="13"/>
  <c r="G600" i="13"/>
  <c r="F600" i="13"/>
  <c r="G599" i="13"/>
  <c r="D595" i="13"/>
  <c r="G594" i="13" s="1"/>
  <c r="C595" i="13"/>
  <c r="F591" i="13"/>
  <c r="F595" i="13" s="1"/>
  <c r="D588" i="13"/>
  <c r="G587" i="13" s="1"/>
  <c r="C588" i="13"/>
  <c r="F587" i="13" s="1"/>
  <c r="F586" i="13"/>
  <c r="G585" i="13"/>
  <c r="F585" i="13"/>
  <c r="G584" i="13"/>
  <c r="F584" i="13"/>
  <c r="F582" i="13"/>
  <c r="G581" i="13"/>
  <c r="F581" i="13"/>
  <c r="G580" i="13"/>
  <c r="F580" i="13"/>
  <c r="F578" i="13"/>
  <c r="D576" i="13"/>
  <c r="G573" i="13" s="1"/>
  <c r="C576" i="13"/>
  <c r="F575" i="13" s="1"/>
  <c r="F574" i="13"/>
  <c r="F573" i="13"/>
  <c r="G572" i="13"/>
  <c r="F572" i="13"/>
  <c r="F570" i="13"/>
  <c r="G569" i="13"/>
  <c r="F569" i="13"/>
  <c r="G568" i="13"/>
  <c r="F568" i="13"/>
  <c r="F566" i="13"/>
  <c r="G565" i="13"/>
  <c r="F565" i="13"/>
  <c r="G564" i="13"/>
  <c r="F564" i="13"/>
  <c r="F562" i="13"/>
  <c r="G561" i="13"/>
  <c r="F561" i="13"/>
  <c r="G560" i="13"/>
  <c r="F560" i="13"/>
  <c r="F558" i="13"/>
  <c r="D553" i="13"/>
  <c r="G550" i="13" s="1"/>
  <c r="C553" i="13"/>
  <c r="F552" i="13" s="1"/>
  <c r="F551" i="13"/>
  <c r="F550" i="13"/>
  <c r="G549" i="13"/>
  <c r="F549" i="13"/>
  <c r="F547" i="13"/>
  <c r="F546" i="13"/>
  <c r="G545" i="13"/>
  <c r="F545" i="13"/>
  <c r="F543" i="13"/>
  <c r="G542" i="13"/>
  <c r="F542" i="13"/>
  <c r="G541" i="13"/>
  <c r="F541" i="13"/>
  <c r="F539" i="13"/>
  <c r="G538" i="13"/>
  <c r="F538" i="13"/>
  <c r="G537" i="13"/>
  <c r="F537" i="13"/>
  <c r="F535" i="13"/>
  <c r="D496" i="13"/>
  <c r="G493" i="13" s="1"/>
  <c r="C496" i="13"/>
  <c r="F495" i="13" s="1"/>
  <c r="F494" i="13"/>
  <c r="F493" i="13"/>
  <c r="G492" i="13"/>
  <c r="F492" i="13"/>
  <c r="F490" i="13"/>
  <c r="F489" i="13"/>
  <c r="G488" i="13"/>
  <c r="F488" i="13"/>
  <c r="D474" i="13"/>
  <c r="C474" i="13"/>
  <c r="F473" i="13" s="1"/>
  <c r="G473" i="13"/>
  <c r="G472" i="13"/>
  <c r="G471" i="13"/>
  <c r="G470" i="13"/>
  <c r="F470" i="13"/>
  <c r="G469" i="13"/>
  <c r="G468" i="13"/>
  <c r="G467" i="13"/>
  <c r="G466" i="13"/>
  <c r="G474" i="13" s="1"/>
  <c r="F466" i="13"/>
  <c r="D461" i="13"/>
  <c r="G458" i="13" s="1"/>
  <c r="C461" i="13"/>
  <c r="F460" i="13" s="1"/>
  <c r="F459" i="13"/>
  <c r="F458" i="13"/>
  <c r="G457" i="13"/>
  <c r="F457" i="13"/>
  <c r="F455" i="13"/>
  <c r="F454" i="13"/>
  <c r="G453" i="13"/>
  <c r="F453" i="13"/>
  <c r="F451" i="13"/>
  <c r="F450" i="13"/>
  <c r="G449" i="13"/>
  <c r="F449" i="13"/>
  <c r="F447" i="13"/>
  <c r="F446" i="13"/>
  <c r="G445" i="13"/>
  <c r="F445" i="13"/>
  <c r="F443" i="13"/>
  <c r="F442" i="13"/>
  <c r="G441" i="13"/>
  <c r="F441" i="13"/>
  <c r="F439" i="13"/>
  <c r="F438" i="13"/>
  <c r="G437" i="13"/>
  <c r="F437" i="13"/>
  <c r="D402" i="13"/>
  <c r="G399" i="13" s="1"/>
  <c r="C402" i="13"/>
  <c r="F401" i="13" s="1"/>
  <c r="G401" i="13"/>
  <c r="G400" i="13"/>
  <c r="G398" i="13"/>
  <c r="F398" i="13"/>
  <c r="G397" i="13"/>
  <c r="G396" i="13"/>
  <c r="G394" i="13"/>
  <c r="F394" i="13"/>
  <c r="G393" i="13"/>
  <c r="G392" i="13"/>
  <c r="G391" i="13"/>
  <c r="G390" i="13"/>
  <c r="F390" i="13"/>
  <c r="G389" i="13"/>
  <c r="G388" i="13"/>
  <c r="G387" i="13"/>
  <c r="G386" i="13"/>
  <c r="F386" i="13"/>
  <c r="G385" i="13"/>
  <c r="G384" i="13"/>
  <c r="D381" i="13"/>
  <c r="G378" i="13" s="1"/>
  <c r="C381" i="13"/>
  <c r="F380" i="13" s="1"/>
  <c r="G380" i="13"/>
  <c r="G379" i="13"/>
  <c r="G377" i="13"/>
  <c r="G381" i="13" s="1"/>
  <c r="F377" i="13"/>
  <c r="D374" i="13"/>
  <c r="G371" i="13" s="1"/>
  <c r="C374" i="13"/>
  <c r="F373" i="13" s="1"/>
  <c r="F372" i="13"/>
  <c r="F371" i="13"/>
  <c r="G370" i="13"/>
  <c r="F370" i="13"/>
  <c r="F368" i="13"/>
  <c r="F367" i="13"/>
  <c r="D364" i="13"/>
  <c r="C364" i="13"/>
  <c r="G363" i="13"/>
  <c r="F363" i="13"/>
  <c r="G362" i="13"/>
  <c r="F362" i="13"/>
  <c r="G361" i="13"/>
  <c r="F361" i="13"/>
  <c r="G360" i="13"/>
  <c r="F360" i="13"/>
  <c r="G359" i="13"/>
  <c r="F359" i="13"/>
  <c r="G358" i="13"/>
  <c r="F358" i="13"/>
  <c r="G357" i="13"/>
  <c r="G364" i="13" s="1"/>
  <c r="F357" i="13"/>
  <c r="G356" i="13"/>
  <c r="F356" i="13"/>
  <c r="G355" i="13"/>
  <c r="F355" i="13"/>
  <c r="G354" i="13"/>
  <c r="F354" i="13"/>
  <c r="F364" i="13" s="1"/>
  <c r="D350" i="13"/>
  <c r="C350" i="13"/>
  <c r="G349" i="13"/>
  <c r="F349" i="13"/>
  <c r="G348" i="13"/>
  <c r="F348" i="13"/>
  <c r="G347" i="13"/>
  <c r="F347" i="13"/>
  <c r="G346" i="13"/>
  <c r="F346" i="13"/>
  <c r="G345" i="13"/>
  <c r="F345" i="13"/>
  <c r="G344" i="13"/>
  <c r="F344" i="13"/>
  <c r="G343" i="13"/>
  <c r="F343" i="13"/>
  <c r="G342" i="13"/>
  <c r="F342" i="13"/>
  <c r="G341" i="13"/>
  <c r="F341" i="13"/>
  <c r="G340" i="13"/>
  <c r="F340" i="13"/>
  <c r="G339" i="13"/>
  <c r="F339" i="13"/>
  <c r="G338" i="13"/>
  <c r="F338" i="13"/>
  <c r="G337" i="13"/>
  <c r="F337" i="13"/>
  <c r="G336" i="13"/>
  <c r="F336" i="13"/>
  <c r="G335" i="13"/>
  <c r="G350" i="13" s="1"/>
  <c r="F335" i="13"/>
  <c r="G334" i="13"/>
  <c r="F334" i="13"/>
  <c r="G333" i="13"/>
  <c r="F333" i="13"/>
  <c r="G332" i="13"/>
  <c r="F332" i="13"/>
  <c r="F350" i="13" s="1"/>
  <c r="D327" i="13"/>
  <c r="C327" i="13"/>
  <c r="G326" i="13"/>
  <c r="F326" i="13"/>
  <c r="G325" i="13"/>
  <c r="F325" i="13"/>
  <c r="G324" i="13"/>
  <c r="F324" i="13"/>
  <c r="G323" i="13"/>
  <c r="F323" i="13"/>
  <c r="G322" i="13"/>
  <c r="F322" i="13"/>
  <c r="G321" i="13"/>
  <c r="F321" i="13"/>
  <c r="G320" i="13"/>
  <c r="G327" i="13" s="1"/>
  <c r="F320" i="13"/>
  <c r="F327" i="13" s="1"/>
  <c r="G319" i="13"/>
  <c r="F319" i="13"/>
  <c r="G318" i="13"/>
  <c r="F318" i="13"/>
  <c r="G317" i="13"/>
  <c r="F317" i="13"/>
  <c r="G316" i="13"/>
  <c r="F316" i="13"/>
  <c r="G315" i="13"/>
  <c r="F315" i="13"/>
  <c r="G314" i="13"/>
  <c r="F314" i="13"/>
  <c r="G313" i="13"/>
  <c r="F313" i="13"/>
  <c r="G312" i="13"/>
  <c r="F312" i="13"/>
  <c r="G311" i="13"/>
  <c r="F311" i="13"/>
  <c r="G310" i="13"/>
  <c r="F310" i="13"/>
  <c r="G309" i="13"/>
  <c r="F309" i="13"/>
  <c r="D274" i="13"/>
  <c r="C274" i="13"/>
  <c r="G273" i="13"/>
  <c r="F273" i="13"/>
  <c r="G272" i="13"/>
  <c r="F272" i="13"/>
  <c r="G271" i="13"/>
  <c r="F271" i="13"/>
  <c r="G270" i="13"/>
  <c r="F270" i="13"/>
  <c r="G269" i="13"/>
  <c r="F269" i="13"/>
  <c r="G268" i="13"/>
  <c r="F268" i="13"/>
  <c r="G267" i="13"/>
  <c r="G274" i="13" s="1"/>
  <c r="F267" i="13"/>
  <c r="F274" i="13" s="1"/>
  <c r="G266" i="13"/>
  <c r="F266" i="13"/>
  <c r="D252" i="13"/>
  <c r="G250" i="13" s="1"/>
  <c r="C252" i="13"/>
  <c r="F251" i="13" s="1"/>
  <c r="G251" i="13"/>
  <c r="F249" i="13"/>
  <c r="G248" i="13"/>
  <c r="F248" i="13"/>
  <c r="G247" i="13"/>
  <c r="F247" i="13"/>
  <c r="F245" i="13"/>
  <c r="G244" i="13"/>
  <c r="F244" i="13"/>
  <c r="D239" i="13"/>
  <c r="C239" i="13"/>
  <c r="G238" i="13"/>
  <c r="F238" i="13"/>
  <c r="G237" i="13"/>
  <c r="F237" i="13"/>
  <c r="G236" i="13"/>
  <c r="F236" i="13"/>
  <c r="G235" i="13"/>
  <c r="F235" i="13"/>
  <c r="G234" i="13"/>
  <c r="F234" i="13"/>
  <c r="G233" i="13"/>
  <c r="F233" i="13"/>
  <c r="G232" i="13"/>
  <c r="F232" i="13"/>
  <c r="G231" i="13"/>
  <c r="F231" i="13"/>
  <c r="G230" i="13"/>
  <c r="F230" i="13"/>
  <c r="G229" i="13"/>
  <c r="F229" i="13"/>
  <c r="G228" i="13"/>
  <c r="F228" i="13"/>
  <c r="G227" i="13"/>
  <c r="F227" i="13"/>
  <c r="G226" i="13"/>
  <c r="F226" i="13"/>
  <c r="G225" i="13"/>
  <c r="F225" i="13"/>
  <c r="G224" i="13"/>
  <c r="F224" i="13"/>
  <c r="G223" i="13"/>
  <c r="F223" i="13"/>
  <c r="G222" i="13"/>
  <c r="F222" i="13"/>
  <c r="G221" i="13"/>
  <c r="F221" i="13"/>
  <c r="G220" i="13"/>
  <c r="F220" i="13"/>
  <c r="G219" i="13"/>
  <c r="F219" i="13"/>
  <c r="G218" i="13"/>
  <c r="F218" i="13"/>
  <c r="G217" i="13"/>
  <c r="F217" i="13"/>
  <c r="G216" i="13"/>
  <c r="G239" i="13" s="1"/>
  <c r="F216" i="13"/>
  <c r="F239" i="13" s="1"/>
  <c r="G215" i="13"/>
  <c r="F215" i="13"/>
  <c r="F98" i="13"/>
  <c r="D98" i="13"/>
  <c r="C98" i="13"/>
  <c r="F94" i="13"/>
  <c r="D94" i="13"/>
  <c r="C94" i="13"/>
  <c r="F66" i="13"/>
  <c r="D66" i="13"/>
  <c r="C66" i="13"/>
  <c r="F39" i="13"/>
  <c r="F31" i="13"/>
  <c r="C30" i="13"/>
  <c r="F38" i="13" s="1"/>
  <c r="D19" i="13"/>
  <c r="C19" i="13"/>
  <c r="C86" i="12"/>
  <c r="C83" i="12"/>
  <c r="C82" i="12"/>
  <c r="C218" i="3"/>
  <c r="C94" i="3"/>
  <c r="C93" i="3"/>
  <c r="E32" i="8"/>
  <c r="G185" i="6"/>
  <c r="F185" i="6"/>
  <c r="G184" i="6"/>
  <c r="G183" i="6"/>
  <c r="G182" i="6"/>
  <c r="G181" i="6"/>
  <c r="G180" i="6"/>
  <c r="G179" i="6"/>
  <c r="D179" i="6"/>
  <c r="G178" i="6" s="1"/>
  <c r="C179" i="6"/>
  <c r="F178" i="6" s="1"/>
  <c r="G177" i="6"/>
  <c r="G176" i="6"/>
  <c r="G175" i="6"/>
  <c r="F175" i="6"/>
  <c r="G174" i="6"/>
  <c r="G173" i="6"/>
  <c r="G172" i="6"/>
  <c r="G171" i="6"/>
  <c r="G163" i="6"/>
  <c r="F163" i="6"/>
  <c r="G161" i="6"/>
  <c r="G160" i="6"/>
  <c r="F160" i="6"/>
  <c r="G159" i="6"/>
  <c r="G158" i="6"/>
  <c r="D157" i="6"/>
  <c r="C157" i="6"/>
  <c r="G156" i="6"/>
  <c r="F156" i="6"/>
  <c r="G155" i="6"/>
  <c r="G153" i="6"/>
  <c r="F153" i="6"/>
  <c r="G152" i="6"/>
  <c r="F152" i="6"/>
  <c r="G151" i="6"/>
  <c r="F151" i="6"/>
  <c r="G150" i="6"/>
  <c r="D144" i="6"/>
  <c r="C144" i="6"/>
  <c r="G143" i="6"/>
  <c r="G142" i="6"/>
  <c r="G141" i="6"/>
  <c r="G140" i="6"/>
  <c r="F140" i="6"/>
  <c r="G139" i="6"/>
  <c r="G138" i="6"/>
  <c r="F138" i="6"/>
  <c r="F137" i="6"/>
  <c r="G136" i="6"/>
  <c r="G135" i="6"/>
  <c r="G134" i="6"/>
  <c r="G133" i="6"/>
  <c r="G132" i="6"/>
  <c r="F132" i="6"/>
  <c r="G131" i="6"/>
  <c r="G130" i="6"/>
  <c r="G129" i="6"/>
  <c r="F128" i="6"/>
  <c r="G127" i="6"/>
  <c r="G126" i="6"/>
  <c r="F126" i="6"/>
  <c r="G125" i="6"/>
  <c r="F125" i="6"/>
  <c r="G124" i="6"/>
  <c r="G123" i="6"/>
  <c r="G122" i="6"/>
  <c r="F122" i="6"/>
  <c r="G121" i="6"/>
  <c r="F121" i="6"/>
  <c r="G120" i="6"/>
  <c r="F120" i="6"/>
  <c r="C58" i="6"/>
  <c r="C54" i="6"/>
  <c r="C26" i="6"/>
  <c r="F159" i="5"/>
  <c r="F158" i="5"/>
  <c r="F157" i="5"/>
  <c r="F156" i="5"/>
  <c r="F155" i="5"/>
  <c r="C152" i="5"/>
  <c r="F151" i="5"/>
  <c r="F150" i="5"/>
  <c r="F149" i="5"/>
  <c r="F148" i="5"/>
  <c r="F152" i="5" s="1"/>
  <c r="C81" i="5"/>
  <c r="C77" i="5"/>
  <c r="C49" i="5"/>
  <c r="C42" i="5"/>
  <c r="F41" i="5"/>
  <c r="F40" i="5"/>
  <c r="F39" i="5"/>
  <c r="D37" i="5"/>
  <c r="C37" i="5"/>
  <c r="G36" i="5"/>
  <c r="G35" i="5"/>
  <c r="F35" i="5"/>
  <c r="G34" i="5"/>
  <c r="G33" i="5"/>
  <c r="G32" i="5"/>
  <c r="F32" i="5"/>
  <c r="G31" i="5"/>
  <c r="G30" i="5"/>
  <c r="G29" i="5"/>
  <c r="G28" i="5"/>
  <c r="F28" i="5"/>
  <c r="G27" i="5"/>
  <c r="G26" i="5"/>
  <c r="G25" i="5"/>
  <c r="F25" i="5"/>
  <c r="G24" i="5"/>
  <c r="G37" i="5" s="1"/>
  <c r="G23" i="5"/>
  <c r="F23" i="5"/>
  <c r="G22" i="5"/>
  <c r="F598" i="4"/>
  <c r="D598" i="4"/>
  <c r="C598" i="4"/>
  <c r="F597" i="4"/>
  <c r="G596" i="4"/>
  <c r="G595" i="4"/>
  <c r="F595" i="4"/>
  <c r="F594" i="4"/>
  <c r="G593" i="4"/>
  <c r="G592" i="4"/>
  <c r="G591" i="4"/>
  <c r="F591" i="4"/>
  <c r="G590" i="4"/>
  <c r="F590" i="4"/>
  <c r="F589" i="4"/>
  <c r="G587" i="4"/>
  <c r="F587" i="4"/>
  <c r="G586" i="4"/>
  <c r="F586" i="4"/>
  <c r="G585" i="4"/>
  <c r="F585" i="4"/>
  <c r="F583" i="4"/>
  <c r="G582" i="4"/>
  <c r="F582" i="4"/>
  <c r="G581" i="4"/>
  <c r="G580" i="4"/>
  <c r="D577" i="4"/>
  <c r="G573" i="4" s="1"/>
  <c r="C577" i="4"/>
  <c r="F575" i="4" s="1"/>
  <c r="G576" i="4"/>
  <c r="G577" i="4" s="1"/>
  <c r="F576" i="4"/>
  <c r="G575" i="4"/>
  <c r="G574" i="4"/>
  <c r="F573" i="4"/>
  <c r="F570" i="4"/>
  <c r="D570" i="4"/>
  <c r="C570" i="4"/>
  <c r="G569" i="4"/>
  <c r="F569" i="4"/>
  <c r="F568" i="4"/>
  <c r="F567" i="4"/>
  <c r="G566" i="4"/>
  <c r="F566" i="4"/>
  <c r="G565" i="4"/>
  <c r="F565" i="4"/>
  <c r="F564" i="4"/>
  <c r="F563" i="4"/>
  <c r="F562" i="4"/>
  <c r="G561" i="4"/>
  <c r="F561" i="4"/>
  <c r="F560" i="4"/>
  <c r="D555" i="4"/>
  <c r="C555" i="4"/>
  <c r="G554" i="4"/>
  <c r="F554" i="4"/>
  <c r="F553" i="4"/>
  <c r="G552" i="4"/>
  <c r="F552" i="4"/>
  <c r="G551" i="4"/>
  <c r="F551" i="4"/>
  <c r="F550" i="4"/>
  <c r="F549" i="4"/>
  <c r="G548" i="4"/>
  <c r="F548" i="4"/>
  <c r="G547" i="4"/>
  <c r="F547" i="4"/>
  <c r="G546" i="4"/>
  <c r="F546" i="4"/>
  <c r="F545" i="4"/>
  <c r="G544" i="4"/>
  <c r="F544" i="4"/>
  <c r="G543" i="4"/>
  <c r="F543" i="4"/>
  <c r="G542" i="4"/>
  <c r="F542" i="4"/>
  <c r="F541" i="4"/>
  <c r="G540" i="4"/>
  <c r="F540" i="4"/>
  <c r="G539" i="4"/>
  <c r="F539" i="4"/>
  <c r="G538" i="4"/>
  <c r="F538" i="4"/>
  <c r="F537" i="4"/>
  <c r="F555" i="4" s="1"/>
  <c r="D532" i="4"/>
  <c r="C532" i="4"/>
  <c r="G531" i="4"/>
  <c r="F531" i="4"/>
  <c r="F530" i="4"/>
  <c r="G529" i="4"/>
  <c r="F529" i="4"/>
  <c r="F528" i="4"/>
  <c r="G527" i="4"/>
  <c r="F527" i="4"/>
  <c r="F526" i="4"/>
  <c r="G525" i="4"/>
  <c r="F525" i="4"/>
  <c r="F524" i="4"/>
  <c r="F523" i="4"/>
  <c r="F522" i="4"/>
  <c r="G521" i="4"/>
  <c r="F521" i="4"/>
  <c r="G520" i="4"/>
  <c r="F520" i="4"/>
  <c r="G519" i="4"/>
  <c r="F519" i="4"/>
  <c r="F518" i="4"/>
  <c r="G517" i="4"/>
  <c r="F517" i="4"/>
  <c r="G516" i="4"/>
  <c r="F516" i="4"/>
  <c r="F515" i="4"/>
  <c r="F514" i="4"/>
  <c r="F532" i="4" s="1"/>
  <c r="G479" i="4"/>
  <c r="G477" i="4"/>
  <c r="D475" i="4"/>
  <c r="G473" i="4" s="1"/>
  <c r="C475" i="4"/>
  <c r="F479" i="4" s="1"/>
  <c r="G472" i="4"/>
  <c r="G469" i="4"/>
  <c r="F468" i="4"/>
  <c r="G459" i="4"/>
  <c r="F459" i="4"/>
  <c r="F457" i="4"/>
  <c r="F456" i="4"/>
  <c r="G455" i="4"/>
  <c r="F455" i="4"/>
  <c r="G454" i="4"/>
  <c r="D453" i="4"/>
  <c r="C453" i="4"/>
  <c r="F452" i="4"/>
  <c r="G451" i="4"/>
  <c r="G450" i="4"/>
  <c r="F449" i="4"/>
  <c r="G448" i="4"/>
  <c r="F448" i="4"/>
  <c r="F446" i="4"/>
  <c r="F445" i="4"/>
  <c r="D440" i="4"/>
  <c r="G420" i="4" s="1"/>
  <c r="C440" i="4"/>
  <c r="F439" i="4"/>
  <c r="F438" i="4"/>
  <c r="F437" i="4"/>
  <c r="G436" i="4"/>
  <c r="F436" i="4"/>
  <c r="G435" i="4"/>
  <c r="F435" i="4"/>
  <c r="F434" i="4"/>
  <c r="F433" i="4"/>
  <c r="F432" i="4"/>
  <c r="F431" i="4"/>
  <c r="F430" i="4"/>
  <c r="F429" i="4"/>
  <c r="F428" i="4"/>
  <c r="G427" i="4"/>
  <c r="F427" i="4"/>
  <c r="F426" i="4"/>
  <c r="F425" i="4"/>
  <c r="F424" i="4"/>
  <c r="F423" i="4"/>
  <c r="F422" i="4"/>
  <c r="F421" i="4"/>
  <c r="F420" i="4"/>
  <c r="F419" i="4"/>
  <c r="F418" i="4"/>
  <c r="G417" i="4"/>
  <c r="F417" i="4"/>
  <c r="F440" i="4" s="1"/>
  <c r="F416" i="4"/>
  <c r="G381" i="4"/>
  <c r="F381" i="4"/>
  <c r="D381" i="4"/>
  <c r="C381" i="4"/>
  <c r="G380" i="4"/>
  <c r="F380" i="4"/>
  <c r="G379" i="4"/>
  <c r="G378" i="4"/>
  <c r="F378" i="4"/>
  <c r="G377" i="4"/>
  <c r="G376" i="4"/>
  <c r="F376" i="4"/>
  <c r="G375" i="4"/>
  <c r="G374" i="4"/>
  <c r="G373" i="4"/>
  <c r="F373" i="4"/>
  <c r="G372" i="4"/>
  <c r="F372" i="4"/>
  <c r="G371" i="4"/>
  <c r="G370" i="4"/>
  <c r="F370" i="4"/>
  <c r="G369" i="4"/>
  <c r="F369" i="4"/>
  <c r="G368" i="4"/>
  <c r="G367" i="4"/>
  <c r="G366" i="4"/>
  <c r="G365" i="4"/>
  <c r="F365" i="4"/>
  <c r="G364" i="4"/>
  <c r="F364" i="4"/>
  <c r="G363" i="4"/>
  <c r="D360" i="4"/>
  <c r="G357" i="4" s="1"/>
  <c r="C360" i="4"/>
  <c r="G359" i="4"/>
  <c r="G358" i="4"/>
  <c r="F357" i="4"/>
  <c r="G356" i="4"/>
  <c r="G360" i="4" s="1"/>
  <c r="F356" i="4"/>
  <c r="D353" i="4"/>
  <c r="C353" i="4"/>
  <c r="F352" i="4"/>
  <c r="G351" i="4"/>
  <c r="F351" i="4"/>
  <c r="G350" i="4"/>
  <c r="F350" i="4"/>
  <c r="F349" i="4"/>
  <c r="F348" i="4"/>
  <c r="G347" i="4"/>
  <c r="F347" i="4"/>
  <c r="G346" i="4"/>
  <c r="F346" i="4"/>
  <c r="F353" i="4" s="1"/>
  <c r="D343" i="4"/>
  <c r="C343" i="4"/>
  <c r="F342" i="4"/>
  <c r="G341" i="4"/>
  <c r="F341" i="4"/>
  <c r="G340" i="4"/>
  <c r="G339" i="4"/>
  <c r="F339" i="4"/>
  <c r="F338" i="4"/>
  <c r="F337" i="4"/>
  <c r="G336" i="4"/>
  <c r="G335" i="4"/>
  <c r="F335" i="4"/>
  <c r="G334" i="4"/>
  <c r="F334" i="4"/>
  <c r="G333" i="4"/>
  <c r="F333" i="4"/>
  <c r="D328" i="4"/>
  <c r="G310" i="4" s="1"/>
  <c r="G328" i="4" s="1"/>
  <c r="C328" i="4"/>
  <c r="F310" i="4" s="1"/>
  <c r="F328" i="4" s="1"/>
  <c r="D305" i="4"/>
  <c r="C305" i="4"/>
  <c r="F304" i="4"/>
  <c r="G303" i="4"/>
  <c r="F303" i="4"/>
  <c r="F302" i="4"/>
  <c r="G301" i="4"/>
  <c r="F301" i="4"/>
  <c r="F300" i="4"/>
  <c r="F299" i="4"/>
  <c r="F298" i="4"/>
  <c r="F297" i="4"/>
  <c r="G296" i="4"/>
  <c r="F296" i="4"/>
  <c r="F295" i="4"/>
  <c r="F294" i="4"/>
  <c r="G293" i="4"/>
  <c r="F293" i="4"/>
  <c r="G292" i="4"/>
  <c r="F292" i="4"/>
  <c r="F305" i="4" s="1"/>
  <c r="F291" i="4"/>
  <c r="F290" i="4"/>
  <c r="F289" i="4"/>
  <c r="G288" i="4"/>
  <c r="F288" i="4"/>
  <c r="G287" i="4"/>
  <c r="F287" i="4"/>
  <c r="D249" i="4"/>
  <c r="C227" i="4"/>
  <c r="D214" i="4"/>
  <c r="G203" i="4" s="1"/>
  <c r="F87" i="4"/>
  <c r="F86" i="4"/>
  <c r="F85" i="4"/>
  <c r="F84" i="4"/>
  <c r="F83" i="4"/>
  <c r="F82" i="4"/>
  <c r="F81" i="4"/>
  <c r="F80" i="4"/>
  <c r="F79" i="4"/>
  <c r="F78" i="4"/>
  <c r="F77" i="4"/>
  <c r="D76" i="4"/>
  <c r="F75" i="4"/>
  <c r="F74" i="4"/>
  <c r="C72" i="4"/>
  <c r="F73" i="4"/>
  <c r="F72" i="4" s="1"/>
  <c r="D72" i="4"/>
  <c r="F71" i="4"/>
  <c r="F70" i="4"/>
  <c r="F69" i="4"/>
  <c r="F68" i="4"/>
  <c r="F67" i="4"/>
  <c r="F66" i="4"/>
  <c r="F65" i="4"/>
  <c r="F64" i="4"/>
  <c r="F63" i="4"/>
  <c r="F62" i="4"/>
  <c r="F61" i="4"/>
  <c r="F60" i="4"/>
  <c r="F59" i="4"/>
  <c r="F58" i="4"/>
  <c r="F57" i="4"/>
  <c r="F56" i="4"/>
  <c r="F55" i="4"/>
  <c r="F54" i="4"/>
  <c r="F53" i="4"/>
  <c r="F52" i="4"/>
  <c r="F51" i="4"/>
  <c r="F50" i="4"/>
  <c r="F49" i="4"/>
  <c r="F48" i="4"/>
  <c r="F47" i="4"/>
  <c r="F46" i="4"/>
  <c r="F45" i="4"/>
  <c r="D44" i="4"/>
  <c r="C15" i="4"/>
  <c r="C299" i="3"/>
  <c r="C298" i="3"/>
  <c r="C297" i="3"/>
  <c r="C296" i="3"/>
  <c r="C295" i="3"/>
  <c r="C294" i="3"/>
  <c r="C291" i="3"/>
  <c r="C289" i="3"/>
  <c r="C288" i="3"/>
  <c r="G225" i="3"/>
  <c r="C219" i="3"/>
  <c r="C220" i="3" s="1"/>
  <c r="G217" i="3"/>
  <c r="C167" i="3"/>
  <c r="F165" i="3" s="1"/>
  <c r="D99" i="3"/>
  <c r="C99" i="3"/>
  <c r="D98" i="3"/>
  <c r="C98" i="3"/>
  <c r="D97" i="3"/>
  <c r="C97" i="3"/>
  <c r="D96" i="3"/>
  <c r="C96" i="3"/>
  <c r="D95" i="3"/>
  <c r="C95" i="3"/>
  <c r="D94" i="3"/>
  <c r="D93" i="3"/>
  <c r="C89" i="3"/>
  <c r="C77" i="3"/>
  <c r="D77" i="3"/>
  <c r="C53" i="3"/>
  <c r="G224" i="3"/>
  <c r="C28" i="3"/>
  <c r="C27" i="3"/>
  <c r="C17" i="3"/>
  <c r="C14" i="3"/>
  <c r="F10" i="2"/>
  <c r="F9" i="2"/>
  <c r="D300" i="3"/>
  <c r="C290" i="3"/>
  <c r="D290" i="3"/>
  <c r="D292" i="3"/>
  <c r="D293" i="3"/>
  <c r="C300" i="3"/>
  <c r="C293" i="3"/>
  <c r="C292" i="3"/>
  <c r="F292" i="3"/>
  <c r="C100" i="3" l="1"/>
  <c r="D100" i="3"/>
  <c r="G101" i="3" s="1"/>
  <c r="F18" i="13"/>
  <c r="F17" i="13"/>
  <c r="F17" i="14"/>
  <c r="F16" i="13"/>
  <c r="F14" i="4"/>
  <c r="F13" i="4"/>
  <c r="F12" i="4"/>
  <c r="F44" i="4"/>
  <c r="G245" i="4"/>
  <c r="G247" i="4"/>
  <c r="G242" i="4"/>
  <c r="G248" i="4"/>
  <c r="G243" i="4"/>
  <c r="G244" i="4"/>
  <c r="G241" i="4"/>
  <c r="G246" i="4"/>
  <c r="F76" i="4"/>
  <c r="F105" i="3"/>
  <c r="F101" i="3"/>
  <c r="F104" i="3"/>
  <c r="F98" i="3"/>
  <c r="F96" i="3"/>
  <c r="F94" i="3"/>
  <c r="F103" i="3"/>
  <c r="F102" i="3"/>
  <c r="F99" i="3"/>
  <c r="F97" i="3"/>
  <c r="F95" i="3"/>
  <c r="F93" i="3"/>
  <c r="C58" i="3"/>
  <c r="F166" i="3"/>
  <c r="G193" i="4"/>
  <c r="G196" i="4"/>
  <c r="G207" i="4"/>
  <c r="G302" i="4"/>
  <c r="G298" i="4"/>
  <c r="G294" i="4"/>
  <c r="G290" i="4"/>
  <c r="G300" i="4"/>
  <c r="G291" i="4"/>
  <c r="G424" i="4"/>
  <c r="G429" i="4"/>
  <c r="G458" i="4"/>
  <c r="G445" i="4"/>
  <c r="G456" i="4"/>
  <c r="G452" i="4"/>
  <c r="G447" i="4"/>
  <c r="G471" i="4"/>
  <c r="G476" i="4"/>
  <c r="F34" i="5"/>
  <c r="F30" i="5"/>
  <c r="F26" i="5"/>
  <c r="F22" i="5"/>
  <c r="F33" i="5"/>
  <c r="F24" i="5"/>
  <c r="F27" i="5"/>
  <c r="G191" i="4"/>
  <c r="G197" i="4"/>
  <c r="G202" i="4"/>
  <c r="G213" i="4"/>
  <c r="F472" i="4"/>
  <c r="F477" i="4"/>
  <c r="F173" i="6"/>
  <c r="G208" i="4"/>
  <c r="F223" i="4"/>
  <c r="F226" i="4"/>
  <c r="G438" i="4"/>
  <c r="G434" i="4"/>
  <c r="G430" i="4"/>
  <c r="G426" i="4"/>
  <c r="G422" i="4"/>
  <c r="G418" i="4"/>
  <c r="G439" i="4"/>
  <c r="G425" i="4"/>
  <c r="G416" i="4"/>
  <c r="F467" i="4"/>
  <c r="F183" i="6"/>
  <c r="F176" i="6"/>
  <c r="F172" i="6"/>
  <c r="F182" i="6"/>
  <c r="F174" i="6"/>
  <c r="F184" i="6"/>
  <c r="C138" i="3"/>
  <c r="C155" i="3" s="1"/>
  <c r="D167" i="3"/>
  <c r="G221" i="3"/>
  <c r="C214" i="4"/>
  <c r="G194" i="4"/>
  <c r="G198" i="4"/>
  <c r="G297" i="4"/>
  <c r="G421" i="4"/>
  <c r="G431" i="4"/>
  <c r="G449" i="4"/>
  <c r="G467" i="4"/>
  <c r="G568" i="4"/>
  <c r="G564" i="4"/>
  <c r="G560" i="4"/>
  <c r="G562" i="4"/>
  <c r="F29" i="5"/>
  <c r="F42" i="5"/>
  <c r="F143" i="6"/>
  <c r="F139" i="6"/>
  <c r="F135" i="6"/>
  <c r="F131" i="6"/>
  <c r="F127" i="6"/>
  <c r="F123" i="6"/>
  <c r="F144" i="6" s="1"/>
  <c r="F142" i="6"/>
  <c r="F133" i="6"/>
  <c r="F124" i="6"/>
  <c r="F134" i="6"/>
  <c r="F129" i="6"/>
  <c r="F161" i="6"/>
  <c r="F154" i="6"/>
  <c r="F150" i="6"/>
  <c r="F158" i="6"/>
  <c r="F162" i="6"/>
  <c r="C44" i="4"/>
  <c r="D138" i="3"/>
  <c r="D155" i="3" s="1"/>
  <c r="F164" i="3"/>
  <c r="F167" i="3" s="1"/>
  <c r="G218" i="3"/>
  <c r="G226" i="3"/>
  <c r="G209" i="4"/>
  <c r="G199" i="4"/>
  <c r="G192" i="4"/>
  <c r="G204" i="4"/>
  <c r="G210" i="4"/>
  <c r="F222" i="4"/>
  <c r="F225" i="4"/>
  <c r="F220" i="4"/>
  <c r="F221" i="4"/>
  <c r="F480" i="4"/>
  <c r="F476" i="4"/>
  <c r="F473" i="4"/>
  <c r="F469" i="4"/>
  <c r="F478" i="4"/>
  <c r="F470" i="4"/>
  <c r="F474" i="4"/>
  <c r="G222" i="3"/>
  <c r="G190" i="4"/>
  <c r="G205" i="4"/>
  <c r="G211" i="4"/>
  <c r="F224" i="4"/>
  <c r="G432" i="4"/>
  <c r="G474" i="4"/>
  <c r="G478" i="4"/>
  <c r="G468" i="4"/>
  <c r="G480" i="4"/>
  <c r="F577" i="4"/>
  <c r="F180" i="6"/>
  <c r="G227" i="3"/>
  <c r="G195" i="4"/>
  <c r="G200" i="4"/>
  <c r="F219" i="4"/>
  <c r="G289" i="4"/>
  <c r="G305" i="4" s="1"/>
  <c r="G299" i="4"/>
  <c r="G304" i="4"/>
  <c r="G352" i="4"/>
  <c r="G348" i="4"/>
  <c r="G353" i="4" s="1"/>
  <c r="F358" i="4"/>
  <c r="F360" i="4" s="1"/>
  <c r="F359" i="4"/>
  <c r="F379" i="4"/>
  <c r="F375" i="4"/>
  <c r="F371" i="4"/>
  <c r="F367" i="4"/>
  <c r="F363" i="4"/>
  <c r="F377" i="4"/>
  <c r="F368" i="4"/>
  <c r="F374" i="4"/>
  <c r="G423" i="4"/>
  <c r="G428" i="4"/>
  <c r="G437" i="4"/>
  <c r="G470" i="4"/>
  <c r="F481" i="4"/>
  <c r="G530" i="4"/>
  <c r="G526" i="4"/>
  <c r="G522" i="4"/>
  <c r="G518" i="4"/>
  <c r="G514" i="4"/>
  <c r="G524" i="4"/>
  <c r="G515" i="4"/>
  <c r="G567" i="4"/>
  <c r="F574" i="4"/>
  <c r="F596" i="4"/>
  <c r="F592" i="4"/>
  <c r="F588" i="4"/>
  <c r="F584" i="4"/>
  <c r="F580" i="4"/>
  <c r="F593" i="4"/>
  <c r="F31" i="5"/>
  <c r="F36" i="5"/>
  <c r="F171" i="6"/>
  <c r="F179" i="6" s="1"/>
  <c r="G219" i="3"/>
  <c r="G223" i="3"/>
  <c r="G18" i="13"/>
  <c r="G17" i="13"/>
  <c r="G17" i="14"/>
  <c r="G16" i="13"/>
  <c r="C76" i="4"/>
  <c r="G201" i="4"/>
  <c r="G206" i="4"/>
  <c r="G212" i="4"/>
  <c r="G295" i="4"/>
  <c r="G338" i="4"/>
  <c r="G342" i="4"/>
  <c r="G337" i="4"/>
  <c r="G343" i="4" s="1"/>
  <c r="G349" i="4"/>
  <c r="F366" i="4"/>
  <c r="G419" i="4"/>
  <c r="G433" i="4"/>
  <c r="G446" i="4"/>
  <c r="F458" i="4"/>
  <c r="F454" i="4"/>
  <c r="F451" i="4"/>
  <c r="F447" i="4"/>
  <c r="F453" i="4" s="1"/>
  <c r="F450" i="4"/>
  <c r="G457" i="4"/>
  <c r="F471" i="4"/>
  <c r="G481" i="4"/>
  <c r="G523" i="4"/>
  <c r="G528" i="4"/>
  <c r="G553" i="4"/>
  <c r="G549" i="4"/>
  <c r="G545" i="4"/>
  <c r="G541" i="4"/>
  <c r="G537" i="4"/>
  <c r="G550" i="4"/>
  <c r="G563" i="4"/>
  <c r="F581" i="4"/>
  <c r="G597" i="4"/>
  <c r="G588" i="4"/>
  <c r="G583" i="4"/>
  <c r="G598" i="4"/>
  <c r="G594" i="4"/>
  <c r="G589" i="4"/>
  <c r="G584" i="4"/>
  <c r="F130" i="6"/>
  <c r="F136" i="6"/>
  <c r="F141" i="6"/>
  <c r="F149" i="6"/>
  <c r="F155" i="6"/>
  <c r="F159" i="6"/>
  <c r="F177" i="6"/>
  <c r="F181" i="6"/>
  <c r="C84" i="12"/>
  <c r="F153" i="5"/>
  <c r="F154" i="5"/>
  <c r="G137" i="6"/>
  <c r="G128" i="6"/>
  <c r="G144" i="6" s="1"/>
  <c r="G162" i="6"/>
  <c r="G154" i="6"/>
  <c r="G149" i="6"/>
  <c r="F252" i="13"/>
  <c r="F461" i="13"/>
  <c r="F340" i="4"/>
  <c r="F336" i="4"/>
  <c r="F343" i="4" s="1"/>
  <c r="C249" i="4"/>
  <c r="C85" i="12"/>
  <c r="G402" i="13"/>
  <c r="D227" i="4"/>
  <c r="F381" i="13"/>
  <c r="F32" i="13"/>
  <c r="G245" i="13"/>
  <c r="G252" i="13" s="1"/>
  <c r="G249" i="13"/>
  <c r="G368" i="13"/>
  <c r="G372" i="13"/>
  <c r="G439" i="13"/>
  <c r="G443" i="13"/>
  <c r="G447" i="13"/>
  <c r="G451" i="13"/>
  <c r="G455" i="13"/>
  <c r="G459" i="13"/>
  <c r="G490" i="13"/>
  <c r="G494" i="13"/>
  <c r="G535" i="13"/>
  <c r="G539" i="13"/>
  <c r="G543" i="13"/>
  <c r="G547" i="13"/>
  <c r="G551" i="13"/>
  <c r="G558" i="13"/>
  <c r="G562" i="13"/>
  <c r="G566" i="13"/>
  <c r="G570" i="13"/>
  <c r="G574" i="13"/>
  <c r="G578" i="13"/>
  <c r="G582" i="13"/>
  <c r="G586" i="13"/>
  <c r="G591" i="13"/>
  <c r="F598" i="13"/>
  <c r="F602" i="13"/>
  <c r="F606" i="13"/>
  <c r="F610" i="13"/>
  <c r="F614" i="13"/>
  <c r="F33" i="13"/>
  <c r="F246" i="13"/>
  <c r="F250" i="13"/>
  <c r="F369" i="13"/>
  <c r="F374" i="13" s="1"/>
  <c r="F378" i="13"/>
  <c r="F387" i="13"/>
  <c r="F391" i="13"/>
  <c r="F395" i="13"/>
  <c r="F399" i="13"/>
  <c r="F440" i="13"/>
  <c r="F444" i="13"/>
  <c r="F448" i="13"/>
  <c r="F452" i="13"/>
  <c r="F456" i="13"/>
  <c r="F467" i="13"/>
  <c r="F474" i="13" s="1"/>
  <c r="F471" i="13"/>
  <c r="F491" i="13"/>
  <c r="F496" i="13" s="1"/>
  <c r="F536" i="13"/>
  <c r="F553" i="13" s="1"/>
  <c r="F540" i="13"/>
  <c r="F544" i="13"/>
  <c r="F548" i="13"/>
  <c r="F559" i="13"/>
  <c r="F576" i="13" s="1"/>
  <c r="F563" i="13"/>
  <c r="F567" i="13"/>
  <c r="F571" i="13"/>
  <c r="F579" i="13"/>
  <c r="F588" i="13" s="1"/>
  <c r="F583" i="13"/>
  <c r="G592" i="13"/>
  <c r="G598" i="13"/>
  <c r="G602" i="13"/>
  <c r="G606" i="13"/>
  <c r="G610" i="13"/>
  <c r="G614" i="13"/>
  <c r="F27" i="13"/>
  <c r="F34" i="13"/>
  <c r="G246" i="13"/>
  <c r="G369" i="13"/>
  <c r="G373" i="13"/>
  <c r="G395" i="13"/>
  <c r="G440" i="13"/>
  <c r="G444" i="13"/>
  <c r="G448" i="13"/>
  <c r="G452" i="13"/>
  <c r="G456" i="13"/>
  <c r="G460" i="13"/>
  <c r="G491" i="13"/>
  <c r="G495" i="13"/>
  <c r="G536" i="13"/>
  <c r="G540" i="13"/>
  <c r="G544" i="13"/>
  <c r="G548" i="13"/>
  <c r="G552" i="13"/>
  <c r="G559" i="13"/>
  <c r="G563" i="13"/>
  <c r="G567" i="13"/>
  <c r="G571" i="13"/>
  <c r="G575" i="13"/>
  <c r="G579" i="13"/>
  <c r="G583" i="13"/>
  <c r="G593" i="13"/>
  <c r="F599" i="13"/>
  <c r="F603" i="13"/>
  <c r="F607" i="13"/>
  <c r="F611" i="13"/>
  <c r="F28" i="13"/>
  <c r="F35" i="13"/>
  <c r="F379" i="13"/>
  <c r="F384" i="13"/>
  <c r="F388" i="13"/>
  <c r="F392" i="13"/>
  <c r="F396" i="13"/>
  <c r="F400" i="13"/>
  <c r="F468" i="13"/>
  <c r="F472" i="13"/>
  <c r="F29" i="13"/>
  <c r="F36" i="13"/>
  <c r="F37" i="13"/>
  <c r="F385" i="13"/>
  <c r="F389" i="13"/>
  <c r="F393" i="13"/>
  <c r="F397" i="13"/>
  <c r="F469" i="13"/>
  <c r="G367" i="13"/>
  <c r="G438" i="13"/>
  <c r="G461" i="13" s="1"/>
  <c r="G442" i="13"/>
  <c r="G446" i="13"/>
  <c r="G450" i="13"/>
  <c r="G454" i="13"/>
  <c r="G489" i="13"/>
  <c r="G496" i="13" s="1"/>
  <c r="G546" i="13"/>
  <c r="G94" i="3" l="1"/>
  <c r="G96" i="3"/>
  <c r="G105" i="3"/>
  <c r="G102" i="3"/>
  <c r="G97" i="3"/>
  <c r="G104" i="3"/>
  <c r="G93" i="3"/>
  <c r="G98" i="3"/>
  <c r="G100" i="3" s="1"/>
  <c r="G95" i="3"/>
  <c r="G99" i="3"/>
  <c r="G103" i="3"/>
  <c r="G19" i="13"/>
  <c r="F15" i="4"/>
  <c r="F77" i="3"/>
  <c r="G220" i="3"/>
  <c r="F243" i="4"/>
  <c r="F246" i="4"/>
  <c r="F248" i="4"/>
  <c r="F245" i="4"/>
  <c r="F242" i="4"/>
  <c r="F247" i="4"/>
  <c r="F244" i="4"/>
  <c r="F241" i="4"/>
  <c r="G374" i="13"/>
  <c r="G588" i="13"/>
  <c r="C179" i="3"/>
  <c r="G475" i="4"/>
  <c r="G166" i="3"/>
  <c r="G165" i="3"/>
  <c r="G164" i="3"/>
  <c r="G224" i="4"/>
  <c r="G222" i="4"/>
  <c r="G219" i="4"/>
  <c r="G221" i="4"/>
  <c r="G226" i="4"/>
  <c r="G223" i="4"/>
  <c r="G220" i="4"/>
  <c r="G225" i="4"/>
  <c r="G616" i="13"/>
  <c r="G553" i="13"/>
  <c r="F161" i="3"/>
  <c r="F153" i="3"/>
  <c r="F144" i="3"/>
  <c r="F139" i="3"/>
  <c r="F156" i="3"/>
  <c r="F148" i="3"/>
  <c r="F143" i="3"/>
  <c r="F160" i="3"/>
  <c r="F152" i="3"/>
  <c r="F147" i="3"/>
  <c r="F138" i="3"/>
  <c r="F145" i="3"/>
  <c r="F151" i="3"/>
  <c r="F142" i="3"/>
  <c r="F158" i="3"/>
  <c r="F150" i="3"/>
  <c r="F141" i="3"/>
  <c r="F159" i="3"/>
  <c r="F146" i="3"/>
  <c r="F162" i="3"/>
  <c r="F157" i="3"/>
  <c r="F149" i="3"/>
  <c r="F140" i="3"/>
  <c r="F154" i="3"/>
  <c r="F475" i="4"/>
  <c r="G440" i="4"/>
  <c r="G77" i="3"/>
  <c r="F616" i="13"/>
  <c r="G157" i="6"/>
  <c r="G555" i="4"/>
  <c r="G532" i="4"/>
  <c r="G162" i="3"/>
  <c r="G158" i="3"/>
  <c r="G151" i="3"/>
  <c r="G147" i="3"/>
  <c r="G143" i="3"/>
  <c r="G139" i="3"/>
  <c r="G156" i="3"/>
  <c r="G148" i="3"/>
  <c r="G157" i="3"/>
  <c r="G140" i="3"/>
  <c r="G160" i="3"/>
  <c r="G152" i="3"/>
  <c r="G138" i="3"/>
  <c r="G142" i="3"/>
  <c r="G150" i="3"/>
  <c r="G159" i="3"/>
  <c r="G146" i="3"/>
  <c r="G154" i="3"/>
  <c r="G145" i="3"/>
  <c r="G141" i="3"/>
  <c r="G149" i="3"/>
  <c r="G161" i="3"/>
  <c r="G153" i="3"/>
  <c r="G144" i="3"/>
  <c r="F37" i="5"/>
  <c r="F19" i="13"/>
  <c r="F402" i="13"/>
  <c r="F30" i="13"/>
  <c r="G595" i="13"/>
  <c r="G576" i="13"/>
  <c r="F227" i="4"/>
  <c r="G214" i="4"/>
  <c r="G570" i="4"/>
  <c r="G453" i="4"/>
  <c r="F100" i="3"/>
  <c r="G249" i="4"/>
  <c r="F157" i="6"/>
  <c r="D13" i="9"/>
  <c r="F211" i="4"/>
  <c r="F207" i="4"/>
  <c r="F205" i="4"/>
  <c r="F201" i="4"/>
  <c r="F197" i="4"/>
  <c r="F194" i="4"/>
  <c r="F192" i="4"/>
  <c r="F190" i="4"/>
  <c r="F209" i="4"/>
  <c r="F204" i="4"/>
  <c r="F195" i="4"/>
  <c r="F196" i="4"/>
  <c r="F193" i="4"/>
  <c r="F212" i="4"/>
  <c r="F206" i="4"/>
  <c r="F200" i="4"/>
  <c r="F199" i="4"/>
  <c r="F210" i="4"/>
  <c r="F203" i="4"/>
  <c r="F198" i="4"/>
  <c r="F208" i="4"/>
  <c r="F213" i="4"/>
  <c r="F202" i="4"/>
  <c r="F191" i="4"/>
  <c r="F249" i="4" l="1"/>
  <c r="G227" i="4"/>
  <c r="F58" i="3"/>
  <c r="G155" i="3"/>
  <c r="G167" i="3"/>
  <c r="F214" i="4"/>
  <c r="F155" i="3"/>
  <c r="C208" i="3"/>
  <c r="F223" i="3"/>
  <c r="F219" i="3"/>
  <c r="F227" i="3"/>
  <c r="F222" i="3"/>
  <c r="F221" i="3"/>
  <c r="F226" i="3"/>
  <c r="F218" i="3"/>
  <c r="F225" i="3"/>
  <c r="F217" i="3"/>
  <c r="D129" i="3"/>
  <c r="D45" i="3"/>
  <c r="F224" i="3"/>
  <c r="C129" i="3"/>
  <c r="F175" i="3"/>
  <c r="F174" i="3"/>
  <c r="F177" i="3"/>
  <c r="F178" i="3"/>
  <c r="F179" i="3" l="1"/>
  <c r="G135" i="3"/>
  <c r="G131" i="3"/>
  <c r="G128" i="3"/>
  <c r="G134" i="3"/>
  <c r="G126" i="3"/>
  <c r="G122" i="3"/>
  <c r="G118" i="3"/>
  <c r="G114" i="3"/>
  <c r="G115" i="3"/>
  <c r="G133" i="3"/>
  <c r="G125" i="3"/>
  <c r="G121" i="3"/>
  <c r="G117" i="3"/>
  <c r="G113" i="3"/>
  <c r="G132" i="3"/>
  <c r="G124" i="3"/>
  <c r="G120" i="3"/>
  <c r="G112" i="3"/>
  <c r="G123" i="3"/>
  <c r="G136" i="3"/>
  <c r="G116" i="3"/>
  <c r="G127" i="3"/>
  <c r="G130" i="3"/>
  <c r="G119" i="3"/>
  <c r="F130" i="3"/>
  <c r="F131" i="3"/>
  <c r="F134" i="3"/>
  <c r="F126" i="3"/>
  <c r="F122" i="3"/>
  <c r="F118" i="3"/>
  <c r="F114" i="3"/>
  <c r="F133" i="3"/>
  <c r="F125" i="3"/>
  <c r="F121" i="3"/>
  <c r="F117" i="3"/>
  <c r="F113" i="3"/>
  <c r="F132" i="3"/>
  <c r="F128" i="3"/>
  <c r="F124" i="3"/>
  <c r="F120" i="3"/>
  <c r="F116" i="3"/>
  <c r="F112" i="3"/>
  <c r="F135" i="3"/>
  <c r="F127" i="3"/>
  <c r="F123" i="3"/>
  <c r="F119" i="3"/>
  <c r="F115" i="3"/>
  <c r="F136" i="3"/>
  <c r="F220" i="3"/>
  <c r="F203" i="3"/>
  <c r="F195" i="3"/>
  <c r="F206" i="3"/>
  <c r="F197" i="3"/>
  <c r="F205" i="3"/>
  <c r="F196" i="3"/>
  <c r="F204" i="3"/>
  <c r="F194" i="3"/>
  <c r="F199" i="3"/>
  <c r="F202" i="3"/>
  <c r="F193" i="3"/>
  <c r="F200" i="3"/>
  <c r="F201" i="3"/>
  <c r="F198" i="3"/>
  <c r="F129" i="3" l="1"/>
  <c r="G129" i="3"/>
  <c r="F208" i="3"/>
</calcChain>
</file>

<file path=xl/sharedStrings.xml><?xml version="1.0" encoding="utf-8"?>
<sst xmlns="http://schemas.openxmlformats.org/spreadsheetml/2006/main" count="6181" uniqueCount="2958">
  <si>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</si>
  <si>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</si>
  <si>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</si>
  <si>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</si>
  <si>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</si>
  <si>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</si>
  <si>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</si>
  <si>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</si>
  <si>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</si>
  <si>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</si>
  <si>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</si>
  <si>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</si>
  <si>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</si>
  <si>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</si>
  <si>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</si>
  <si>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</si>
  <si>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</si>
  <si>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</si>
  <si>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</si>
  <si>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</si>
  <si>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</si>
  <si>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</si>
  <si>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</si>
  <si>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</si>
  <si>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</si>
  <si>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</si>
  <si>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</si>
  <si>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</si>
  <si>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</si>
  <si>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</si>
  <si>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</si>
  <si>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</si>
  <si>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</si>
  <si>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</si>
  <si>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</si>
  <si>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</si>
  <si>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</si>
  <si>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</si>
  <si>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</si>
  <si>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</si>
  <si>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</si>
  <si>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</si>
  <si>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</si>
  <si>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</si>
  <si>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</si>
  <si>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</si>
  <si>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</si>
  <si>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</si>
  <si>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</si>
  <si>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</si>
  <si>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</si>
  <si>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</si>
  <si>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</si>
  <si>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</si>
  <si>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</si>
  <si>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</si>
  <si>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</si>
  <si>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</si>
  <si>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</si>
  <si>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</si>
  <si>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</si>
  <si>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</si>
  <si>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</si>
  <si>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</si>
  <si>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</si>
  <si>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</si>
  <si>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</si>
  <si>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</si>
  <si>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</si>
  <si>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</si>
  <si>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</si>
  <si>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</si>
  <si>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</si>
  <si>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</si>
  <si>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</si>
  <si>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</si>
  <si>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</si>
  <si>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</si>
  <si>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</si>
  <si>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</si>
  <si>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</si>
  <si>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</si>
  <si>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</si>
  <si>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</si>
  <si>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</si>
  <si>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</si>
  <si>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</si>
  <si>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</si>
  <si>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</si>
  <si>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</si>
  <si>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</si>
  <si>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</si>
  <si>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</si>
  <si>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</si>
  <si>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</si>
  <si>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</si>
  <si>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</si>
  <si>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</si>
  <si>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</si>
  <si>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</si>
  <si>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</si>
  <si>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</si>
  <si>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</si>
  <si>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</si>
  <si>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</si>
  <si>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</si>
  <si>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</si>
  <si>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</si>
  <si>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</si>
  <si>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</si>
  <si>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</si>
  <si>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</si>
  <si>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</si>
  <si>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</si>
  <si>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</si>
  <si>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</si>
  <si>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</si>
  <si>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</si>
  <si>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</si>
  <si>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</si>
  <si>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</si>
  <si>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</si>
  <si>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</si>
  <si>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</si>
  <si>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</si>
  <si>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</si>
  <si>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</si>
  <si>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</si>
  <si>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</si>
  <si>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</si>
  <si>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</si>
  <si>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</si>
  <si>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</si>
  <si>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</si>
  <si>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</si>
  <si>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</si>
  <si>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</si>
  <si>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</si>
  <si>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</si>
  <si>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</si>
  <si>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</si>
  <si>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</si>
  <si>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</si>
  <si>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</si>
  <si>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</si>
  <si>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</si>
  <si>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</si>
  <si>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</si>
  <si>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</si>
  <si>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</si>
  <si>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</si>
  <si>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</si>
  <si>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</si>
  <si>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</si>
  <si>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</si>
  <si>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</si>
  <si>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</si>
  <si>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</si>
  <si>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</si>
  <si>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</si>
  <si>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</si>
  <si>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</si>
  <si>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</si>
  <si>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France</t>
  </si>
  <si>
    <t>MMB SCF</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</si>
  <si>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</si>
  <si>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</si>
  <si>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</si>
  <si>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</si>
  <si>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</si>
  <si>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</si>
  <si>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</si>
  <si>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</si>
  <si>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</si>
  <si>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</si>
  <si>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</si>
  <si>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</si>
  <si>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</si>
  <si>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</si>
  <si>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</si>
  <si>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</si>
  <si>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</si>
  <si>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</si>
  <si>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</si>
  <si>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</si>
  <si>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</si>
  <si>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</si>
  <si>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</si>
  <si>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</si>
  <si>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</si>
  <si>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</si>
  <si>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</si>
  <si>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</si>
  <si>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</si>
  <si>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</si>
  <si>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</si>
  <si>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https://www.mymoneybank.com/en/organization/investor-reports</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</si>
  <si>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</si>
  <si>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</si>
  <si>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</si>
  <si>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</si>
  <si>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</si>
  <si>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</si>
  <si>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</si>
  <si>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</si>
  <si>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</si>
  <si>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</si>
  <si>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</si>
  <si>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</si>
  <si>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</si>
  <si>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</si>
  <si>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</si>
  <si>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</si>
  <si>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</si>
  <si>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</si>
  <si>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https://www.coveredbondlabel.com/issuer/176/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</si>
  <si>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</si>
  <si>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</si>
  <si>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</si>
  <si>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</si>
  <si>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</si>
  <si>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</si>
  <si>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</si>
  <si>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</si>
  <si>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</si>
  <si>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</si>
  <si>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</si>
  <si>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</si>
  <si>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</si>
  <si>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</si>
  <si>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</si>
  <si>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</si>
  <si>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</si>
  <si>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</si>
  <si>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</si>
  <si>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</si>
  <si>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</si>
  <si>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</si>
  <si>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</si>
  <si>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</si>
  <si>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</si>
  <si>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</si>
  <si>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For Legal supervisory</t>
  </si>
  <si>
    <t>OG.3.2.1</t>
  </si>
  <si>
    <t>Optional information e.g. Asset Coverage Test (ACT)</t>
  </si>
  <si>
    <t>For Contractual Cover Ratio</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</si>
  <si>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</si>
  <si>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</si>
  <si>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</si>
  <si>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</si>
  <si>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</si>
  <si>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</si>
  <si>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</si>
  <si>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</si>
  <si>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</si>
  <si>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</si>
  <si>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</si>
  <si>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</si>
  <si>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</si>
  <si>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</si>
  <si>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</si>
  <si>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</si>
  <si>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</si>
  <si>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</si>
  <si>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</si>
  <si>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</si>
  <si>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</si>
  <si>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</si>
  <si>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</si>
  <si>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</si>
  <si>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</si>
  <si>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</si>
  <si>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</si>
  <si>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</si>
  <si>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</si>
  <si>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</si>
  <si>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</si>
  <si>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</si>
  <si>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</si>
  <si>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</si>
  <si>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</si>
  <si>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</si>
  <si>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</si>
  <si>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</si>
  <si>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</si>
  <si>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</si>
  <si>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</si>
  <si>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</si>
  <si>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</si>
  <si>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</si>
  <si>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</si>
  <si>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</si>
  <si>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</si>
  <si>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</si>
  <si>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</si>
  <si>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</si>
  <si>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</si>
  <si>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</si>
  <si>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</si>
  <si>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</si>
  <si>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</si>
  <si>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</si>
  <si>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</si>
  <si>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</si>
  <si>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</si>
  <si>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</si>
  <si>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</si>
  <si>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</si>
  <si>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</si>
  <si>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</si>
  <si>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</si>
  <si>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</si>
  <si>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</si>
  <si>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</si>
  <si>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</si>
  <si>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</si>
  <si>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</si>
  <si>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</si>
  <si>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</si>
  <si>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</si>
  <si>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</si>
  <si>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</si>
  <si>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</si>
  <si>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</si>
  <si>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</si>
  <si>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</si>
  <si>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</si>
  <si>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</si>
  <si>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</si>
  <si>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</si>
  <si>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</si>
  <si>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</si>
  <si>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</si>
  <si>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</si>
  <si>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</si>
  <si>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</si>
  <si>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</si>
  <si>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</si>
  <si>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</si>
  <si>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</si>
  <si>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</si>
  <si>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</si>
  <si>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</si>
  <si>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</si>
  <si>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</si>
  <si>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</si>
  <si>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</si>
  <si>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</si>
  <si>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</si>
  <si>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</si>
  <si>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</si>
  <si>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</si>
  <si>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</si>
  <si>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</si>
  <si>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</si>
  <si>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</si>
  <si>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</si>
  <si>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</si>
  <si>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</si>
  <si>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</si>
  <si>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</si>
  <si>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</si>
  <si>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</si>
  <si>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</si>
  <si>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</si>
  <si>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</si>
  <si>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</si>
  <si>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</si>
  <si>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</si>
  <si>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</si>
  <si>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</si>
  <si>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</si>
  <si>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</si>
  <si>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</si>
  <si>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</si>
  <si>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</si>
  <si>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</si>
  <si>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</si>
  <si>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</si>
  <si>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</si>
  <si>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</si>
  <si>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</si>
  <si>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</si>
  <si>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</si>
  <si>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</si>
  <si>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</si>
  <si>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</si>
  <si>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</si>
  <si>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</si>
  <si>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</si>
  <si>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</si>
  <si>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</si>
  <si>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</si>
  <si>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</si>
  <si>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</si>
  <si>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</si>
  <si>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</si>
  <si>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</si>
  <si>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</si>
  <si>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</si>
  <si>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</si>
  <si>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</si>
  <si>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</si>
  <si>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</si>
  <si>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</si>
  <si>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</si>
  <si>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</si>
  <si>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</si>
  <si>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</si>
  <si>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</si>
  <si>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</si>
  <si>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</si>
  <si>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</si>
  <si>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</si>
  <si>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</si>
  <si>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</si>
  <si>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</si>
  <si>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</si>
  <si>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</si>
  <si>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</si>
  <si>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</si>
  <si>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</si>
  <si>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</si>
  <si>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</si>
  <si>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</si>
  <si>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</si>
  <si>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</si>
  <si>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</si>
  <si>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</si>
  <si>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</si>
  <si>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</si>
  <si>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</si>
  <si>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</si>
  <si>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</si>
  <si>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</si>
  <si>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</si>
  <si>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</si>
  <si>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</si>
  <si>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</si>
  <si>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</si>
  <si>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</si>
  <si>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</si>
  <si>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</si>
  <si>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</si>
  <si>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</si>
  <si>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</si>
  <si>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</si>
  <si>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</si>
  <si>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</si>
  <si>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</si>
  <si>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</si>
  <si>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</si>
  <si>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</si>
  <si>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</si>
  <si>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</si>
  <si>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</si>
  <si>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</si>
  <si>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</si>
  <si>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</si>
  <si>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</si>
  <si>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</si>
  <si>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</si>
  <si>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</si>
  <si>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</si>
  <si>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</si>
  <si>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</si>
  <si>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</si>
  <si>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</si>
  <si>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</si>
  <si>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</si>
  <si>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</si>
  <si>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</si>
  <si>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</si>
  <si>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</si>
  <si>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</si>
  <si>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</si>
  <si>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</si>
  <si>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</si>
  <si>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</si>
  <si>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</si>
  <si>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</si>
  <si>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</si>
  <si>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</si>
  <si>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</si>
  <si>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</si>
  <si>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</si>
  <si>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</si>
  <si>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</si>
  <si>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</si>
  <si>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</si>
  <si>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</si>
  <si>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</si>
  <si>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</si>
  <si>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</si>
  <si>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</si>
  <si>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</si>
  <si>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</si>
  <si>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</si>
  <si>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</si>
  <si>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</si>
  <si>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</si>
  <si>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</si>
  <si>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</si>
  <si>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</si>
  <si>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</si>
  <si>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</si>
  <si>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</si>
  <si>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</si>
  <si>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</si>
  <si>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</si>
  <si>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</si>
  <si>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http://www.ecbc.eu/framework/show/id/73</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</si>
  <si>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</si>
  <si>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</si>
  <si>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</si>
  <si>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</si>
  <si>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</si>
  <si>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</si>
  <si>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</si>
  <si>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</si>
  <si>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</si>
  <si>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</si>
  <si>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</si>
  <si>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</si>
  <si>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</si>
  <si>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</si>
  <si>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</si>
  <si>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</si>
  <si>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</si>
  <si>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</si>
  <si>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</si>
  <si>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</si>
  <si>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</si>
  <si>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</si>
  <si>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</si>
  <si>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</si>
  <si>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</si>
  <si>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</si>
  <si>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</si>
  <si>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</si>
  <si>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</si>
  <si>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</si>
  <si>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</si>
  <si>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</si>
  <si>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</si>
  <si>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</si>
  <si>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</si>
  <si>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</si>
  <si>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</si>
  <si>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</si>
  <si>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</si>
  <si>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</si>
  <si>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</si>
  <si>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</si>
  <si>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</si>
  <si>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</si>
  <si>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</si>
  <si>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</si>
  <si>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</si>
  <si>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</si>
  <si>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</si>
  <si>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</si>
  <si>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</si>
  <si>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</si>
  <si>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</si>
  <si>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</si>
  <si>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</si>
  <si>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</si>
  <si>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</si>
  <si>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</si>
  <si>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</si>
  <si>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</si>
  <si>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</si>
  <si>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</si>
  <si>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</si>
  <si>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</si>
  <si>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</si>
  <si>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</si>
  <si>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</si>
  <si>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</si>
  <si>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</si>
  <si>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</si>
  <si>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</si>
  <si>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</si>
  <si>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</si>
  <si>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</si>
  <si>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</si>
  <si>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</si>
  <si>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</si>
  <si>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</si>
  <si>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</si>
  <si>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</si>
  <si>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</si>
  <si>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</si>
  <si>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</si>
  <si>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</si>
  <si>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</si>
  <si>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</si>
  <si>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</si>
  <si>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</si>
  <si>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</si>
  <si>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</si>
  <si>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</si>
  <si>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</si>
  <si>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</si>
  <si>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</si>
  <si>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</si>
  <si>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</si>
  <si>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</si>
  <si>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</si>
  <si>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</si>
  <si>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</si>
  <si>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</si>
  <si>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</si>
  <si>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</si>
  <si>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</si>
  <si>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</si>
  <si>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</si>
  <si>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</si>
  <si>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</si>
  <si>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</si>
  <si>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</si>
  <si>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</si>
  <si>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</si>
  <si>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</si>
  <si>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</si>
  <si>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</si>
  <si>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</si>
  <si>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</si>
  <si>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</si>
  <si>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x</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</si>
  <si>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</si>
  <si>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</si>
  <si>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</si>
  <si>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</si>
  <si>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</si>
  <si>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</si>
  <si>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</si>
  <si>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</si>
  <si>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</si>
  <si>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</si>
  <si>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</si>
  <si>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</si>
  <si>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</si>
  <si>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</si>
  <si>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</si>
  <si>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</si>
  <si>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</si>
  <si>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</si>
  <si>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</si>
  <si>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</si>
  <si>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</si>
  <si>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</si>
  <si>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</si>
  <si>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</si>
  <si>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</si>
  <si>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</si>
  <si>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</si>
  <si>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</si>
  <si>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</si>
  <si>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</si>
  <si>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</si>
  <si>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</si>
  <si>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</si>
  <si>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</si>
  <si>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</si>
  <si>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</si>
  <si>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</si>
  <si>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</si>
  <si>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</si>
  <si>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</si>
  <si>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</si>
  <si>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</si>
  <si>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</si>
  <si>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</si>
  <si>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</si>
  <si>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</si>
  <si>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</si>
  <si>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</si>
  <si>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</si>
  <si>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</si>
  <si>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</si>
  <si>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</si>
  <si>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</si>
  <si>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</si>
  <si>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</si>
  <si>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</si>
  <si>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</si>
  <si>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</si>
  <si>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</si>
  <si>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</si>
  <si>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</si>
  <si>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</si>
  <si>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</si>
  <si>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</si>
  <si>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</si>
  <si>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</si>
  <si>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</si>
  <si>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</si>
  <si>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</si>
  <si>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</si>
  <si>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</si>
  <si>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</si>
  <si>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</si>
  <si>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</si>
  <si>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</si>
  <si>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</si>
  <si>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</si>
  <si>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</si>
  <si>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</si>
  <si>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</si>
  <si>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</si>
  <si>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</si>
  <si>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</si>
  <si>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</si>
  <si>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</si>
  <si>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</si>
  <si>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</si>
  <si>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</si>
  <si>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</si>
  <si>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</si>
  <si>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</si>
  <si>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</si>
  <si>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</si>
  <si>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</si>
  <si>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</si>
  <si>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</si>
  <si>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</si>
  <si>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</si>
  <si>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</si>
  <si>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</si>
  <si>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</si>
  <si>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</si>
  <si>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</si>
  <si>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</si>
  <si>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</si>
  <si>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</si>
  <si>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</si>
  <si>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</si>
  <si>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</si>
  <si>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</si>
  <si>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</si>
  <si>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</si>
  <si>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</si>
  <si>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</si>
  <si>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</si>
  <si>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</si>
  <si>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</si>
  <si>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</si>
  <si>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</si>
  <si>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</si>
  <si>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</si>
  <si>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</si>
  <si>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</si>
  <si>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</si>
  <si>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</si>
  <si>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</si>
  <si>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</si>
  <si>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</si>
  <si>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</si>
  <si>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</si>
  <si>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</si>
  <si>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</si>
  <si>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</si>
  <si>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</si>
  <si>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</si>
  <si>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</si>
  <si>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</si>
  <si>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</si>
  <si>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</si>
  <si>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</si>
  <si>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</si>
  <si>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</si>
  <si>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</si>
  <si>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</si>
  <si>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</si>
  <si>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</si>
  <si>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</si>
  <si>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</si>
  <si>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</si>
  <si>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</si>
  <si>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</si>
  <si>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</si>
  <si>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</si>
  <si>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</si>
  <si>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</si>
  <si>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</si>
  <si>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</si>
  <si>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</si>
  <si>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</si>
  <si>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</si>
  <si>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</si>
  <si>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</si>
  <si>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</si>
  <si>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</si>
  <si>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</si>
  <si>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</si>
  <si>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</si>
  <si>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</si>
  <si>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</si>
  <si>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</si>
  <si>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</si>
  <si>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</si>
  <si>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</si>
  <si>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</si>
  <si>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</si>
  <si>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</si>
  <si>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</si>
  <si>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</si>
  <si>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</si>
  <si>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</si>
  <si>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</si>
  <si>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</si>
  <si>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</si>
  <si>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</si>
  <si>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</si>
  <si>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</si>
  <si>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</si>
  <si>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</si>
  <si>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</si>
  <si>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</si>
  <si>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</si>
  <si>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</si>
  <si>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Alsace-Champagne-Ardenne-Lorraine</t>
  </si>
  <si>
    <t>M.7.5.2</t>
  </si>
  <si>
    <t>Aquitaine-Limousin-Poitou-Charentes</t>
  </si>
  <si>
    <t>M.7.5.3</t>
  </si>
  <si>
    <t>Auvergne-Rhône-Alpes</t>
  </si>
  <si>
    <t>M.7.5.4</t>
  </si>
  <si>
    <t>Bourgogne-Franche-Comté</t>
  </si>
  <si>
    <t>M.7.5.5</t>
  </si>
  <si>
    <t>Bretagne</t>
  </si>
  <si>
    <t>M.7.5.6</t>
  </si>
  <si>
    <t>Centre-Val de Loire</t>
  </si>
  <si>
    <t>M.7.5.7</t>
  </si>
  <si>
    <t>Ile-de-France</t>
  </si>
  <si>
    <t>M.7.5.8</t>
  </si>
  <si>
    <t>Languedoc-Roussillon-Midi-Pyrénées</t>
  </si>
  <si>
    <t>M.7.5.9</t>
  </si>
  <si>
    <t>Nord-Pas-de-Calais-Picardie</t>
  </si>
  <si>
    <t>M.7.5.10</t>
  </si>
  <si>
    <t>Normandie</t>
  </si>
  <si>
    <t>M.7.5.11</t>
  </si>
  <si>
    <t>Pays de la Loire</t>
  </si>
  <si>
    <t>M.7.5.12</t>
  </si>
  <si>
    <t>Provence-Alpes-Côte d'Azur</t>
  </si>
  <si>
    <t>M.7.5.13</t>
  </si>
  <si>
    <t>M.7.5.14</t>
  </si>
  <si>
    <t>No data</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</si>
  <si>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</si>
  <si>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</si>
  <si>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</si>
  <si>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</si>
  <si>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</si>
  <si>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</si>
  <si>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</si>
  <si>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</si>
  <si>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</si>
  <si>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</si>
  <si>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</si>
  <si>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</si>
  <si>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</si>
  <si>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</si>
  <si>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</si>
  <si>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</si>
  <si>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</si>
  <si>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</si>
  <si>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</si>
  <si>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</si>
  <si>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</si>
  <si>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</si>
  <si>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</si>
  <si>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</si>
  <si>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</si>
  <si>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</si>
  <si>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</si>
  <si>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</si>
  <si>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</si>
  <si>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</si>
  <si>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</si>
  <si>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</si>
  <si>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</si>
  <si>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</si>
  <si>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</si>
  <si>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</si>
  <si>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</si>
  <si>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</si>
  <si>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</si>
  <si>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</si>
  <si>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</si>
  <si>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</si>
  <si>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</si>
  <si>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</si>
  <si>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</si>
  <si>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</si>
  <si>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</si>
  <si>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</si>
  <si>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</si>
  <si>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</si>
  <si>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</si>
  <si>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</si>
  <si>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</si>
  <si>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</si>
  <si>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</si>
  <si>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</si>
  <si>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</si>
  <si>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</si>
  <si>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</si>
  <si>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</si>
  <si>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</si>
  <si>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</si>
  <si>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</si>
  <si>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</si>
  <si>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</si>
  <si>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</si>
  <si>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</si>
  <si>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</si>
  <si>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</si>
  <si>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</si>
  <si>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</si>
  <si>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</si>
  <si>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</si>
  <si>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</si>
  <si>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</si>
  <si>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</si>
  <si>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</si>
  <si>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</si>
  <si>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</si>
  <si>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</si>
  <si>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</si>
  <si>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</si>
  <si>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</si>
  <si>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</si>
  <si>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</si>
  <si>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</si>
  <si>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</si>
  <si>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</si>
  <si>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</si>
  <si>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</si>
  <si>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</si>
  <si>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</si>
  <si>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</si>
  <si>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</si>
  <si>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</si>
  <si>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</si>
  <si>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</si>
  <si>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</si>
  <si>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</si>
  <si>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</si>
  <si>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</si>
  <si>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</si>
  <si>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</si>
  <si>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</si>
  <si>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</si>
  <si>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</si>
  <si>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</si>
  <si>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</si>
  <si>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</si>
  <si>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</si>
  <si>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</si>
  <si>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</si>
  <si>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</si>
  <si>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</si>
  <si>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</si>
  <si>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</si>
  <si>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</si>
  <si>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</si>
  <si>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</si>
  <si>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</si>
  <si>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</si>
  <si>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</si>
  <si>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</si>
  <si>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</si>
  <si>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</si>
  <si>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</si>
  <si>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</si>
  <si>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</si>
  <si>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</si>
  <si>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</si>
  <si>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</si>
  <si>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</si>
  <si>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</si>
  <si>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</si>
  <si>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</si>
  <si>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</si>
  <si>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</si>
  <si>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</si>
  <si>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</si>
  <si>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</si>
  <si>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</si>
  <si>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</si>
  <si>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</si>
  <si>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</si>
  <si>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</si>
  <si>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</si>
  <si>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</si>
  <si>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</si>
  <si>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</si>
  <si>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</si>
  <si>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</si>
  <si>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</si>
  <si>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</si>
  <si>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</si>
  <si>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</si>
  <si>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</si>
  <si>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</si>
  <si>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</si>
  <si>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</si>
  <si>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</si>
  <si>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</si>
  <si>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</si>
  <si>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</si>
  <si>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</si>
  <si>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</si>
  <si>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</si>
  <si>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</si>
  <si>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</si>
  <si>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</si>
  <si>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</si>
  <si>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</si>
  <si>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</si>
  <si>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</si>
  <si>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</si>
  <si>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</si>
  <si>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</si>
  <si>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</si>
  <si>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</si>
  <si>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</si>
  <si>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</si>
  <si>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</si>
  <si>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</si>
  <si>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</si>
  <si>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</si>
  <si>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</si>
  <si>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</si>
  <si>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</si>
  <si>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</si>
  <si>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</si>
  <si>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</si>
  <si>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</si>
  <si>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</si>
  <si>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</si>
  <si>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</si>
  <si>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</si>
  <si>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</si>
  <si>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</si>
  <si>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</si>
  <si>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</si>
  <si>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</si>
  <si>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</si>
  <si>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</si>
  <si>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</si>
  <si>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</si>
  <si>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</si>
  <si>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</si>
  <si>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</si>
  <si>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</si>
  <si>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</si>
  <si>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</si>
  <si>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</si>
  <si>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</si>
  <si>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</si>
  <si>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</si>
  <si>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</si>
  <si>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</si>
  <si>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</si>
  <si>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</si>
  <si>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</si>
  <si>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</si>
  <si>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</si>
  <si>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</si>
  <si>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</si>
  <si>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</si>
  <si>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</si>
  <si>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</si>
  <si>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</si>
  <si>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</si>
  <si>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</si>
  <si>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</si>
  <si>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</si>
  <si>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</si>
  <si>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</si>
  <si>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</si>
  <si>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</si>
  <si>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</si>
  <si>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</si>
  <si>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</si>
  <si>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</si>
  <si>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</si>
  <si>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</si>
  <si>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</si>
  <si>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</si>
  <si>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</si>
  <si>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</si>
  <si>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</si>
  <si>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</si>
  <si>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</si>
  <si>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</si>
  <si>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</si>
  <si>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</si>
  <si>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</si>
  <si>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</si>
  <si>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</si>
  <si>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</si>
  <si>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</si>
  <si>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</si>
  <si>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</si>
  <si>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</si>
  <si>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</si>
  <si>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</si>
  <si>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</si>
  <si>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</si>
  <si>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</si>
  <si>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</si>
  <si>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</si>
  <si>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</si>
  <si>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</si>
  <si>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</si>
  <si>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</si>
  <si>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</si>
  <si>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</si>
  <si>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</si>
  <si>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</si>
  <si>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</si>
  <si>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</si>
  <si>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</si>
  <si>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</si>
  <si>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</si>
  <si>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</si>
  <si>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</si>
  <si>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</si>
  <si>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</si>
  <si>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</si>
  <si>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</si>
  <si>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</si>
  <si>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</si>
  <si>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</si>
  <si>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</si>
  <si>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</si>
  <si>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</si>
  <si>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</si>
  <si>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</si>
  <si>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</si>
  <si>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</si>
  <si>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</si>
  <si>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</si>
  <si>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</si>
  <si>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</si>
  <si>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</si>
  <si>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</si>
  <si>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</si>
  <si>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</si>
  <si>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</si>
  <si>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</si>
  <si>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</si>
  <si>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</si>
  <si>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</si>
  <si>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</si>
  <si>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</si>
  <si>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</si>
  <si>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</si>
  <si>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</si>
  <si>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</si>
  <si>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</si>
  <si>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</si>
  <si>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</si>
  <si>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</si>
  <si>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</si>
  <si>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</si>
  <si>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</si>
  <si>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</si>
  <si>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</si>
  <si>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</si>
  <si>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</si>
  <si>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</si>
  <si>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</si>
  <si>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</si>
  <si>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</si>
  <si>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</si>
  <si>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</si>
  <si>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</si>
  <si>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</si>
  <si>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</si>
  <si>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</si>
  <si>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</si>
  <si>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</si>
  <si>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</si>
  <si>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</si>
  <si>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</si>
  <si>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</si>
  <si>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</si>
  <si>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</si>
  <si>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</si>
  <si>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</si>
  <si>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</si>
  <si>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</si>
  <si>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</si>
  <si>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</si>
  <si>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</si>
  <si>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</si>
  <si>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</si>
  <si>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</si>
  <si>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</si>
  <si>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</si>
  <si>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</si>
  <si>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</si>
  <si>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</si>
  <si>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</si>
  <si>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</si>
  <si>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</si>
  <si>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</si>
  <si>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</si>
  <si>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</si>
  <si>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</si>
  <si>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</si>
  <si>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</si>
  <si>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</si>
  <si>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</si>
  <si>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</si>
  <si>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</si>
  <si>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</si>
  <si>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</si>
  <si>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</si>
  <si>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</si>
  <si>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</si>
  <si>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</si>
  <si>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</si>
  <si>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</si>
  <si>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</si>
  <si>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</si>
  <si>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</si>
  <si>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</si>
  <si>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</si>
  <si>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</si>
  <si>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</si>
  <si>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</si>
  <si>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</si>
  <si>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</si>
  <si>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</si>
  <si>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</si>
  <si>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</si>
  <si>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</si>
  <si>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</si>
  <si>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</si>
  <si>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</si>
  <si>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</si>
  <si>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</si>
  <si>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</si>
  <si>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</si>
  <si>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</si>
  <si>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</si>
  <si>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</si>
  <si>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</si>
  <si>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</si>
  <si>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</si>
  <si>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</si>
  <si>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</si>
  <si>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</si>
  <si>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</si>
  <si>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</si>
  <si>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</si>
  <si>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</si>
  <si>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</si>
  <si>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</si>
  <si>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</si>
  <si>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</si>
  <si>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</si>
  <si>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</si>
  <si>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</si>
  <si>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</si>
  <si>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</si>
  <si>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</si>
  <si>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</si>
  <si>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</si>
  <si>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</si>
  <si>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</si>
  <si>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</si>
  <si>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</si>
  <si>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</si>
  <si>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</si>
  <si>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</si>
  <si>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</si>
  <si>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</si>
  <si>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</si>
  <si>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</si>
  <si>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</si>
  <si>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</si>
  <si>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</si>
  <si>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</si>
  <si>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</si>
  <si>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</si>
  <si>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</si>
  <si>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</si>
  <si>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</si>
  <si>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</si>
  <si>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</si>
  <si>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</si>
  <si>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</si>
  <si>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</si>
  <si>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</si>
  <si>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</si>
  <si>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</si>
  <si>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</si>
  <si>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</si>
  <si>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</si>
  <si>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</si>
  <si>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</si>
  <si>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</si>
  <si>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</si>
  <si>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</si>
  <si>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</si>
  <si>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</si>
  <si>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</si>
  <si>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</si>
  <si>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</si>
  <si>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</si>
  <si>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</si>
  <si>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</si>
  <si>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</si>
  <si>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</si>
  <si>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</si>
  <si>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</si>
  <si>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</si>
  <si>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</si>
  <si>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</si>
  <si>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</si>
  <si>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</si>
  <si>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</si>
  <si>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</si>
  <si>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</si>
  <si>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</si>
  <si>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</si>
  <si>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</si>
  <si>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</si>
  <si>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</si>
  <si>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</si>
  <si>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</si>
  <si>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</si>
  <si>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</si>
  <si>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</si>
  <si>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</si>
  <si>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</si>
  <si>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</si>
  <si>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</si>
  <si>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</si>
  <si>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</si>
  <si>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</si>
  <si>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</si>
  <si>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</si>
  <si>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</si>
  <si>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</si>
  <si>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</si>
  <si>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</si>
  <si>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</si>
  <si>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</si>
  <si>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</si>
  <si>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</si>
  <si>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</si>
  <si>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</si>
  <si>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</si>
  <si>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</si>
  <si>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</si>
  <si>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</si>
  <si>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</si>
  <si>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</si>
  <si>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</si>
  <si>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</si>
  <si>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</si>
  <si>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</si>
  <si>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</si>
  <si>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</si>
  <si>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</si>
  <si>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</si>
  <si>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</si>
  <si>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</si>
  <si>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</si>
  <si>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</si>
  <si>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</si>
  <si>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</si>
  <si>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</si>
  <si>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</si>
  <si>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</si>
  <si>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</si>
  <si>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</si>
  <si>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</si>
  <si>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</si>
  <si>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</si>
  <si>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</si>
  <si>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</si>
  <si>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</si>
  <si>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</si>
  <si>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</si>
  <si>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</si>
  <si>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</si>
  <si>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</si>
  <si>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</si>
  <si>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</si>
  <si>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</si>
  <si>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</si>
  <si>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</si>
  <si>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</si>
  <si>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</si>
  <si>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</si>
  <si>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</si>
  <si>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</si>
  <si>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</si>
  <si>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</si>
  <si>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</si>
  <si>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</si>
  <si>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</si>
  <si>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</si>
  <si>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</si>
  <si>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</si>
  <si>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</si>
  <si>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</si>
  <si>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</si>
  <si>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</si>
  <si>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</si>
  <si>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</si>
  <si>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</si>
  <si>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</si>
  <si>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</si>
  <si>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</si>
  <si>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</si>
  <si>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</si>
  <si>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</si>
  <si>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</si>
  <si>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</si>
  <si>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</si>
  <si>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</si>
  <si>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</si>
  <si>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</si>
  <si>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</si>
  <si>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</si>
  <si>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</si>
  <si>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</si>
  <si>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</si>
  <si>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</si>
  <si>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</si>
  <si>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</si>
  <si>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</si>
  <si>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</si>
  <si>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</si>
  <si>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</si>
  <si>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</si>
  <si>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</si>
  <si>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</si>
  <si>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</si>
  <si>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</si>
  <si>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</si>
  <si>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</si>
  <si>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</si>
  <si>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</si>
  <si>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</si>
  <si>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</si>
  <si>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</si>
  <si>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</si>
  <si>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</si>
  <si>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</si>
  <si>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</si>
  <si>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</si>
  <si>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</si>
  <si>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</si>
  <si>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</si>
  <si>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</si>
  <si>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</si>
  <si>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</si>
  <si>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</si>
  <si>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</si>
  <si>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</si>
  <si>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</si>
  <si>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</si>
  <si>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</si>
  <si>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</si>
  <si>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</si>
  <si>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</si>
  <si>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</si>
  <si>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</si>
  <si>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</si>
  <si>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</si>
  <si>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</si>
  <si>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</si>
  <si>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</si>
  <si>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</si>
  <si>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</si>
  <si>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</si>
  <si>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</si>
  <si>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</si>
  <si>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</si>
  <si>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</si>
  <si>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</si>
  <si>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</si>
  <si>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</si>
  <si>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</si>
  <si>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</si>
  <si>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</si>
  <si>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</si>
  <si>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</si>
  <si>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</si>
  <si>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</si>
  <si>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</si>
  <si>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</si>
  <si>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</si>
  <si>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</si>
  <si>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</si>
  <si>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</si>
  <si>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</si>
  <si>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</si>
  <si>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</si>
  <si>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</si>
  <si>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</si>
  <si>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</si>
  <si>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</si>
  <si>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</si>
  <si>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</si>
  <si>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</si>
  <si>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</si>
  <si>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</si>
  <si>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</si>
  <si>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</si>
  <si>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</si>
  <si>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</si>
  <si>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</si>
  <si>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</si>
  <si>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</si>
  <si>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</si>
  <si>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</si>
  <si>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</si>
  <si>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</si>
  <si>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</si>
  <si>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</si>
  <si>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</si>
  <si>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</si>
  <si>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</si>
  <si>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</si>
  <si>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</si>
  <si>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</si>
  <si>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</si>
  <si>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</si>
  <si>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</si>
  <si>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</si>
  <si>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</si>
  <si>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</si>
  <si>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</si>
  <si>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</si>
  <si>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</si>
  <si>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</si>
  <si>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</si>
  <si>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</si>
  <si>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</si>
  <si>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</si>
  <si>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</si>
  <si>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</si>
  <si>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</si>
  <si>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</si>
  <si>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</si>
  <si>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</si>
  <si>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</si>
  <si>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</si>
  <si>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</si>
  <si>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</si>
  <si>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</si>
  <si>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</si>
  <si>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</si>
  <si>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</si>
  <si>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</si>
  <si>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</si>
  <si>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</si>
  <si>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</si>
  <si>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</si>
  <si>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</si>
  <si>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</si>
  <si>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</si>
  <si>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</si>
  <si>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</si>
  <si>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</si>
  <si>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</si>
  <si>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</si>
  <si>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</si>
  <si>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</si>
  <si>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</si>
  <si>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</si>
  <si>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</si>
  <si>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</si>
  <si>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</si>
  <si>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</si>
  <si>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</si>
  <si>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</si>
  <si>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</si>
  <si>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</si>
  <si>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</si>
  <si>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</si>
  <si>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</si>
  <si>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</si>
  <si>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</si>
  <si>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</si>
  <si>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</si>
  <si>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</si>
  <si>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</si>
  <si>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</si>
  <si>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</si>
  <si>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</si>
  <si>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</si>
  <si>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</si>
  <si>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</si>
  <si>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</si>
  <si>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</si>
  <si>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</si>
  <si>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</si>
  <si>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</si>
  <si>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</si>
  <si>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</si>
  <si>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</si>
  <si>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</si>
  <si>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</si>
  <si>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</si>
  <si>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</si>
  <si>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</si>
  <si>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</si>
  <si>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</si>
  <si>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</si>
  <si>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</si>
  <si>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</si>
  <si>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</si>
  <si>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</si>
  <si>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</si>
  <si>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</si>
  <si>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</si>
  <si>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</si>
  <si>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</si>
  <si>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</si>
  <si>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</si>
  <si>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</si>
  <si>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</si>
  <si>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</si>
  <si>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</si>
  <si>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</si>
  <si>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</si>
  <si>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</si>
  <si>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</si>
  <si>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</si>
  <si>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</si>
  <si>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</si>
  <si>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</si>
  <si>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</si>
  <si>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</si>
  <si>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</si>
  <si>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</si>
  <si>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</si>
  <si>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</si>
  <si>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</si>
  <si>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</si>
  <si>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</si>
  <si>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</si>
  <si>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</si>
  <si>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</si>
  <si>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</si>
  <si>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</si>
  <si>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</si>
  <si>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</si>
  <si>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</si>
  <si>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</si>
  <si>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</si>
  <si>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</si>
  <si>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</si>
  <si>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</si>
  <si>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</si>
  <si>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</si>
  <si>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</si>
  <si>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</si>
  <si>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</si>
  <si>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</si>
  <si>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</si>
  <si>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</si>
  <si>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</si>
  <si>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</si>
  <si>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</si>
  <si>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</si>
  <si>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</si>
  <si>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</si>
  <si>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</si>
  <si>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</si>
  <si>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</si>
  <si>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</si>
  <si>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</si>
  <si>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</si>
  <si>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</si>
  <si>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</si>
  <si>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</si>
  <si>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</si>
  <si>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</si>
  <si>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</si>
  <si>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</si>
  <si>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</si>
  <si>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</si>
  <si>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</si>
  <si>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</si>
  <si>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</si>
  <si>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</si>
  <si>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</si>
  <si>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</si>
  <si>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</si>
  <si>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</si>
  <si>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</si>
  <si>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</si>
  <si>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</si>
  <si>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</si>
  <si>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</si>
  <si>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</si>
  <si>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</si>
  <si>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</si>
  <si>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</si>
  <si>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</si>
  <si>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</si>
  <si>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</si>
  <si>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</si>
  <si>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</si>
  <si>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</si>
  <si>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</si>
  <si>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</si>
  <si>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</si>
  <si>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</si>
  <si>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</si>
  <si>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</si>
  <si>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</si>
  <si>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</si>
  <si>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</si>
  <si>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</si>
  <si>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</si>
  <si>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</si>
  <si>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</si>
  <si>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</si>
  <si>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</si>
  <si>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</si>
  <si>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</si>
  <si>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</si>
  <si>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</si>
  <si>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</si>
  <si>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</si>
  <si>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</si>
  <si>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</si>
  <si>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</si>
  <si>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</si>
  <si>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</si>
  <si>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</si>
  <si>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</si>
  <si>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</si>
  <si>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</si>
  <si>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</si>
  <si>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</si>
  <si>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</si>
  <si>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</si>
  <si>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</si>
  <si>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</si>
  <si>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</si>
  <si>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</si>
  <si>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</si>
  <si>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</si>
  <si>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</si>
  <si>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</si>
  <si>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</si>
  <si>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</si>
  <si>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</si>
  <si>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</si>
  <si>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</si>
  <si>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</si>
  <si>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</si>
  <si>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</si>
  <si>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</si>
  <si>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</si>
  <si>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</si>
  <si>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</si>
  <si>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</si>
  <si>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</si>
  <si>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</si>
  <si>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</si>
  <si>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</si>
  <si>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</si>
  <si>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</si>
  <si>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</si>
  <si>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</si>
  <si>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</si>
  <si>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</si>
  <si>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</si>
  <si>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</si>
  <si>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</si>
  <si>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</si>
  <si>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</si>
  <si>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</si>
  <si>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</si>
  <si>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</si>
  <si>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</si>
  <si>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</si>
  <si>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</si>
  <si>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</si>
  <si>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</si>
  <si>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</si>
  <si>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</si>
  <si>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</si>
  <si>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</si>
  <si>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</si>
  <si>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</si>
  <si>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</si>
  <si>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</si>
  <si>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</si>
  <si>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HG.1.2</t>
  </si>
  <si>
    <t>OC Calculation: Legal minimum</t>
  </si>
  <si>
    <t>The minimum legal level of overcollateralization under French law is set at 105%. The ratio is calculated under a quarterly basis and sent to the French Regulator with the certification of the specific controller. The ratio will be respected at all times</t>
  </si>
  <si>
    <t>HG.1.3</t>
  </si>
  <si>
    <t>OC Calculation: Committed</t>
  </si>
  <si>
    <t>MMB SCF has committed to maintain compliance with the regulatory cover ratio provided for under the laws and regulations applicable to sociétés de crédit foncier.
MMB SCF has also committed to comply at all times with a contractual cover ratio.</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</si>
  <si>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</si>
  <si>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</si>
  <si>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</si>
  <si>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</si>
  <si>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</si>
  <si>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</si>
  <si>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</si>
  <si>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</si>
  <si>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</si>
  <si>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</si>
  <si>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</si>
  <si>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</si>
  <si>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HG.1.8</t>
  </si>
  <si>
    <t>LTVs: Calculation of property/shipping value</t>
  </si>
  <si>
    <t>The original property value is determined at the loan origination date.</t>
  </si>
  <si>
    <t>HG.1.9</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</si>
  <si>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</si>
  <si>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</si>
  <si>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HG.1.10</t>
  </si>
  <si>
    <t>LTVs: Frequency and time of last valuation</t>
  </si>
  <si>
    <t>Cover pool current LTVs are calculated on a monthly basis. 
Property  valuation is  reviewed annualy.</t>
  </si>
  <si>
    <t>HG.1.11</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</si>
  <si>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</si>
  <si>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</si>
  <si>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HG.1.12</t>
  </si>
  <si>
    <t>Hedging Strategy (please explain how you address interest rate and currency risk)</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</si>
  <si>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</si>
  <si>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HG.1.13</t>
  </si>
  <si>
    <t>Non-performing loans</t>
  </si>
  <si>
    <t xml:space="preserve">Non performing loans are loans which are classified as defaulted with respect to IFRS Gaap. Defaulted loans have a zero value in the cover pool and are expected to be excluded. </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</si>
  <si>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</si>
  <si>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</si>
  <si>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</si>
  <si>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</si>
  <si>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</si>
  <si>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</si>
  <si>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</si>
  <si>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</si>
  <si>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</si>
  <si>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</si>
  <si>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</si>
  <si>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</si>
  <si>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</si>
  <si>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</si>
  <si>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</si>
  <si>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</si>
  <si>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</si>
  <si>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</si>
  <si>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</si>
  <si>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</si>
  <si>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</si>
  <si>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</si>
  <si>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</si>
  <si>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</si>
  <si>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</si>
  <si>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</si>
  <si>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</si>
  <si>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</si>
  <si>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</si>
  <si>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</si>
  <si>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</si>
  <si>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</si>
  <si>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</si>
  <si>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</si>
  <si>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</si>
  <si>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</si>
  <si>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</si>
  <si>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</si>
  <si>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</si>
  <si>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</si>
  <si>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</si>
  <si>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</si>
  <si>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</si>
  <si>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</si>
  <si>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</si>
  <si>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</si>
  <si>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</si>
  <si>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</si>
  <si>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</si>
  <si>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</si>
  <si>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FRENCH NATIONAL COVERED BOND LABEL REPORTING TEMPLATE</t>
  </si>
  <si>
    <t xml:space="preserve">CB ISSUER </t>
  </si>
  <si>
    <t xml:space="preserve">Reporting date </t>
  </si>
  <si>
    <t>GROUP LEVEL  INFORMATION AND SENIOR UNSECURED RATINGS</t>
  </si>
  <si>
    <t>1.1</t>
  </si>
  <si>
    <t>Group</t>
  </si>
  <si>
    <t>Promontoria MMB SAS</t>
  </si>
  <si>
    <t>Group parent company</t>
  </si>
  <si>
    <t>My Money Bank SA</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</si>
  <si>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</si>
  <si>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</si>
  <si>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</si>
  <si>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</si>
  <si>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</si>
  <si>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</si>
  <si>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</si>
  <si>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</si>
  <si>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</si>
  <si>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</si>
  <si>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</si>
  <si>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</si>
  <si>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Negative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</si>
  <si>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</si>
  <si>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</si>
  <si>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</si>
  <si>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</si>
  <si>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</si>
  <si>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</si>
  <si>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</si>
  <si>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</si>
  <si>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</si>
  <si>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</si>
  <si>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</si>
  <si>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</si>
  <si>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</si>
  <si>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</si>
  <si>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</si>
  <si>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</si>
  <si>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Y</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</si>
  <si>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</si>
  <si>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</si>
  <si>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</si>
  <si>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</si>
  <si>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</si>
  <si>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</si>
  <si>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</si>
  <si>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</si>
  <si>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</si>
  <si>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</si>
  <si>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</si>
  <si>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</si>
  <si>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</si>
  <si>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</si>
  <si>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</si>
  <si>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</si>
  <si>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</si>
  <si>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</si>
  <si>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</si>
  <si>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</si>
  <si>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</si>
  <si>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</si>
  <si>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</si>
  <si>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</si>
  <si>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</si>
  <si>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</si>
  <si>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</si>
  <si>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</si>
  <si>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</si>
  <si>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</si>
  <si>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</si>
  <si>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</si>
  <si>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</si>
  <si>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</si>
  <si>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</si>
  <si>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</si>
  <si>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</si>
  <si>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</si>
  <si>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</si>
  <si>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</si>
  <si>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</si>
  <si>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</si>
  <si>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</si>
  <si>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</si>
  <si>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</si>
  <si>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</si>
  <si>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</si>
  <si>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</si>
  <si>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</si>
  <si>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</si>
  <si>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</si>
  <si>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</si>
  <si>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</si>
  <si>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</si>
  <si>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</si>
  <si>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</si>
  <si>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</si>
  <si>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</si>
  <si>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</si>
  <si>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</si>
  <si>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</si>
  <si>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</si>
  <si>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</si>
  <si>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</si>
  <si>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</si>
  <si>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</si>
  <si>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</si>
  <si>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</si>
  <si>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</si>
  <si>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</si>
  <si>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</si>
  <si>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</si>
  <si>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</si>
  <si>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</si>
  <si>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</si>
  <si>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</si>
  <si>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</si>
  <si>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</si>
  <si>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</si>
  <si>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</si>
  <si>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</si>
  <si>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</si>
  <si>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</si>
  <si>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</si>
  <si>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</si>
  <si>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</si>
  <si>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</si>
  <si>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</si>
  <si>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</si>
  <si>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</si>
  <si>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</si>
  <si>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</si>
  <si>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</si>
  <si>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</si>
  <si>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</si>
  <si>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</si>
  <si>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</si>
  <si>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</si>
  <si>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</si>
  <si>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</si>
  <si>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</si>
  <si>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</si>
  <si>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</si>
  <si>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</si>
  <si>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</si>
  <si>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</si>
  <si>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</si>
  <si>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</si>
  <si>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</si>
  <si>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</si>
  <si>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</si>
  <si>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</si>
  <si>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</si>
  <si>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</si>
  <si>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</si>
  <si>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</si>
  <si>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</si>
  <si>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</si>
  <si>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</si>
  <si>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</si>
  <si>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</si>
  <si>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</si>
  <si>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</si>
  <si>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</si>
  <si>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</si>
  <si>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</si>
  <si>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</si>
  <si>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</si>
  <si>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</si>
  <si>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</si>
  <si>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</si>
  <si>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</si>
  <si>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</si>
  <si>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</si>
  <si>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</si>
  <si>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</si>
  <si>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</si>
  <si>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</si>
  <si>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</si>
  <si>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</si>
  <si>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</si>
  <si>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</si>
  <si>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</si>
  <si>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</si>
  <si>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</si>
  <si>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</si>
  <si>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</si>
  <si>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</si>
  <si>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</si>
  <si>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</si>
  <si>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</si>
  <si>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</si>
  <si>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</si>
  <si>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</si>
  <si>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</si>
  <si>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</si>
  <si>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</si>
  <si>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</si>
  <si>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</si>
  <si>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</si>
  <si>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</si>
  <si>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</si>
  <si>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</si>
  <si>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</si>
  <si>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</si>
  <si>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</si>
  <si>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</si>
  <si>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</si>
  <si>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</si>
  <si>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</si>
  <si>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</si>
  <si>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</si>
  <si>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</si>
  <si>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</si>
  <si>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</si>
  <si>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</si>
  <si>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</si>
  <si>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</si>
  <si>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</si>
  <si>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</si>
  <si>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</si>
  <si>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</si>
  <si>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</si>
  <si>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</si>
  <si>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</si>
  <si>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</si>
  <si>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</si>
  <si>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</si>
  <si>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</si>
  <si>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</si>
  <si>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</si>
  <si>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</si>
  <si>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</si>
  <si>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</si>
  <si>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</si>
  <si>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</si>
  <si>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</si>
  <si>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</si>
  <si>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</si>
  <si>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</si>
  <si>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</si>
  <si>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</si>
  <si>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</si>
  <si>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</si>
  <si>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</si>
  <si>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</si>
  <si>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</si>
  <si>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</si>
  <si>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</si>
  <si>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</si>
  <si>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</si>
  <si>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</si>
  <si>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</si>
  <si>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</si>
  <si>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</si>
  <si>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</si>
  <si>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</si>
  <si>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</si>
  <si>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</si>
  <si>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</si>
  <si>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</si>
  <si>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</si>
  <si>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</si>
  <si>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</si>
  <si>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</si>
  <si>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</si>
  <si>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</si>
  <si>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</si>
  <si>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</si>
  <si>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r>
      <t>"Mixed"</t>
    </r>
    <r>
      <rPr>
        <sz val="11"/>
        <rFont val="Calibri"/>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</si>
  <si>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</si>
  <si>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</si>
  <si>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</si>
  <si>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</si>
  <si>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</si>
  <si>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</si>
  <si>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</si>
  <si>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</si>
  <si>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</si>
  <si>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</si>
  <si>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</si>
  <si>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</si>
  <si>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</si>
  <si>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</si>
  <si>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</si>
  <si>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</si>
  <si>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</si>
  <si>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</si>
  <si>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</si>
  <si>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</si>
  <si>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</si>
  <si>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</si>
  <si>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</si>
  <si>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</si>
  <si>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</si>
  <si>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</si>
  <si>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</si>
  <si>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</si>
  <si>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</si>
  <si>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</si>
  <si>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</si>
  <si>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</si>
  <si>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</si>
  <si>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</si>
  <si>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My Money Bank</t>
  </si>
  <si>
    <t xml:space="preserve">549300XYJSIN9JGKDH03 </t>
  </si>
  <si>
    <t>E.1.1.2</t>
  </si>
  <si>
    <t>E.1.1.3</t>
  </si>
  <si>
    <t>Back-up servicer</t>
  </si>
  <si>
    <t>E.1.1.4</t>
  </si>
  <si>
    <t>BUS facilitator</t>
  </si>
  <si>
    <t>E.1.1.5</t>
  </si>
  <si>
    <t xml:space="preserve">Cash manager </t>
  </si>
  <si>
    <t>E.1.1.6</t>
  </si>
  <si>
    <t>Back-up cash manager</t>
  </si>
  <si>
    <t>E.1.1.7</t>
  </si>
  <si>
    <t>Account bank</t>
  </si>
  <si>
    <t>BNP Paribas</t>
  </si>
  <si>
    <t xml:space="preserve"> R0MUWSFPU8MPRO8K5P83 </t>
  </si>
  <si>
    <t>E.1.1.8</t>
  </si>
  <si>
    <t>Standby account bank</t>
  </si>
  <si>
    <t>E.1.1.9</t>
  </si>
  <si>
    <t>Account bank guarantor</t>
  </si>
  <si>
    <t>E.1.1.10</t>
  </si>
  <si>
    <t>Trustee</t>
  </si>
  <si>
    <t>E.1.1.11</t>
  </si>
  <si>
    <t>Cover Pool Monitor</t>
  </si>
  <si>
    <t xml:space="preserve">CAILLIAU DEDOUIT ET ASSOCIES </t>
  </si>
  <si>
    <t>OE.1.1.1</t>
  </si>
  <si>
    <t>where applicable - paying agent</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</si>
  <si>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</si>
  <si>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</si>
  <si>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</si>
  <si>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</si>
  <si>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</si>
  <si>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</si>
  <si>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</si>
  <si>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</si>
  <si>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</si>
  <si>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</si>
  <si>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</si>
  <si>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</si>
  <si>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</si>
  <si>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</si>
  <si>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</si>
  <si>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</si>
  <si>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</si>
  <si>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</si>
  <si>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</si>
  <si>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</si>
  <si>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</si>
  <si>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</si>
  <si>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</si>
  <si>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</si>
  <si>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</si>
  <si>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</si>
  <si>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</si>
  <si>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</si>
  <si>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</si>
  <si>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</si>
  <si>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</si>
  <si>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</si>
  <si>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</si>
  <si>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</si>
  <si>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</si>
  <si>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</si>
  <si>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</si>
  <si>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</si>
  <si>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</si>
  <si>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</si>
  <si>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</si>
  <si>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</si>
  <si>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</si>
  <si>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</si>
  <si>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</si>
  <si>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</si>
  <si>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</si>
  <si>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</si>
  <si>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</si>
  <si>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</si>
  <si>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</si>
  <si>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</si>
  <si>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</si>
  <si>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</si>
  <si>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</si>
  <si>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</si>
  <si>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</si>
  <si>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</si>
  <si>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</si>
  <si>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</si>
  <si>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</si>
  <si>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</si>
  <si>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</si>
  <si>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</si>
  <si>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</si>
  <si>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</si>
  <si>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</si>
  <si>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</si>
  <si>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</si>
  <si>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</si>
  <si>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</si>
  <si>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</si>
  <si>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</si>
  <si>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</si>
  <si>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</si>
  <si>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</si>
  <si>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</si>
  <si>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</si>
  <si>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</si>
  <si>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</si>
  <si>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</si>
  <si>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</si>
  <si>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</si>
  <si>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</si>
  <si>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</si>
  <si>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</si>
  <si>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</si>
  <si>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</si>
  <si>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</si>
  <si>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</si>
  <si>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</si>
  <si>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</si>
  <si>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</si>
  <si>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</si>
  <si>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</si>
  <si>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</si>
  <si>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</si>
  <si>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</si>
  <si>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</si>
  <si>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</si>
  <si>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</si>
  <si>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</si>
  <si>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</si>
  <si>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</si>
  <si>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</si>
  <si>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</si>
  <si>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</si>
  <si>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</si>
  <si>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</si>
  <si>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</si>
  <si>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</si>
  <si>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</si>
  <si>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</si>
  <si>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</si>
  <si>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</si>
  <si>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</si>
  <si>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</si>
  <si>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</si>
  <si>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</si>
  <si>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</si>
  <si>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</si>
  <si>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</si>
  <si>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</si>
  <si>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</si>
  <si>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</si>
  <si>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</si>
  <si>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</si>
  <si>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</si>
  <si>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</si>
  <si>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</si>
  <si>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</si>
  <si>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</si>
  <si>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</si>
  <si>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</si>
  <si>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</si>
  <si>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</si>
  <si>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</si>
  <si>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</si>
  <si>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</si>
  <si>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</si>
  <si>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</si>
  <si>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</si>
  <si>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</si>
  <si>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</si>
  <si>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</si>
  <si>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</si>
  <si>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</si>
  <si>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</si>
  <si>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</si>
  <si>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</si>
  <si>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</si>
  <si>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</si>
  <si>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</si>
  <si>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</si>
  <si>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</si>
  <si>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</si>
  <si>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</si>
  <si>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</si>
  <si>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</si>
  <si>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</si>
  <si>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</si>
  <si>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</si>
  <si>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</si>
  <si>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</si>
  <si>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</si>
  <si>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</si>
  <si>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</si>
  <si>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</si>
  <si>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</si>
  <si>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</si>
  <si>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</si>
  <si>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</si>
  <si>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</si>
  <si>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</si>
  <si>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</si>
  <si>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</si>
  <si>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</si>
  <si>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</si>
  <si>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</si>
  <si>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</si>
  <si>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</si>
  <si>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</si>
  <si>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</si>
  <si>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</si>
  <si>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</si>
  <si>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</si>
  <si>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</si>
  <si>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</si>
  <si>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</si>
  <si>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</si>
  <si>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</si>
  <si>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</si>
  <si>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</si>
  <si>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</si>
  <si>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</si>
  <si>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</si>
  <si>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</si>
  <si>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</si>
  <si>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</si>
  <si>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</si>
  <si>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</si>
  <si>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</si>
  <si>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</si>
  <si>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</si>
  <si>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</si>
  <si>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</si>
  <si>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</si>
  <si>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</si>
  <si>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</si>
  <si>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</si>
  <si>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</si>
  <si>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</si>
  <si>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</si>
  <si>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</si>
  <si>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</si>
  <si>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</si>
  <si>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</si>
  <si>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</si>
  <si>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</si>
  <si>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</si>
  <si>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</si>
  <si>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</si>
  <si>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</si>
  <si>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</si>
  <si>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</si>
  <si>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</si>
  <si>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</si>
  <si>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</si>
  <si>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</si>
  <si>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</si>
  <si>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</si>
  <si>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</si>
  <si>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</si>
  <si>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</si>
  <si>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</si>
  <si>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</si>
  <si>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</si>
  <si>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</si>
  <si>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</si>
  <si>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</si>
  <si>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</si>
  <si>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</si>
  <si>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</si>
  <si>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</si>
  <si>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</si>
  <si>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</si>
  <si>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</si>
  <si>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</si>
  <si>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</si>
  <si>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</si>
  <si>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</si>
  <si>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</si>
  <si>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</si>
  <si>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</si>
  <si>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</si>
  <si>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</si>
  <si>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</si>
  <si>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</si>
  <si>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</si>
  <si>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</si>
  <si>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</si>
  <si>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</si>
  <si>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</si>
  <si>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</si>
  <si>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</si>
  <si>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</si>
  <si>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</si>
  <si>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</si>
  <si>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</si>
  <si>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</si>
  <si>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</si>
  <si>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</si>
  <si>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</si>
  <si>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</si>
  <si>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</si>
  <si>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</si>
  <si>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</si>
  <si>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</si>
  <si>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</si>
  <si>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</si>
  <si>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</si>
  <si>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</si>
  <si>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</si>
  <si>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</si>
  <si>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</si>
  <si>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</si>
  <si>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</si>
  <si>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</si>
  <si>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</si>
  <si>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</si>
  <si>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</si>
  <si>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</si>
  <si>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</si>
  <si>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</si>
  <si>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</si>
  <si>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</si>
  <si>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</si>
  <si>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</si>
  <si>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</si>
  <si>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</si>
  <si>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</si>
  <si>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</si>
  <si>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</si>
  <si>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</si>
  <si>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</si>
  <si>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</si>
  <si>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</si>
  <si>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</si>
  <si>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</si>
  <si>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</si>
  <si>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</si>
  <si>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</si>
  <si>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</si>
  <si>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</si>
  <si>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</si>
  <si>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</si>
  <si>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</si>
  <si>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</si>
  <si>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</si>
  <si>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</si>
  <si>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</si>
  <si>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</si>
  <si>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</si>
  <si>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</si>
  <si>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</si>
  <si>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</si>
  <si>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</si>
  <si>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</si>
  <si>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</si>
  <si>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</si>
  <si>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</si>
  <si>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</si>
  <si>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</si>
  <si>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</si>
  <si>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</si>
  <si>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</si>
  <si>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</si>
  <si>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</si>
  <si>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</si>
  <si>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</si>
  <si>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</si>
  <si>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</si>
  <si>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</si>
  <si>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</si>
  <si>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</si>
  <si>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</si>
  <si>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</si>
  <si>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</si>
  <si>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</si>
  <si>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</si>
  <si>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</si>
  <si>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</si>
  <si>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</si>
  <si>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</si>
  <si>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</si>
  <si>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</si>
  <si>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</si>
  <si>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</si>
  <si>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</si>
  <si>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</si>
  <si>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</si>
  <si>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</si>
  <si>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</si>
  <si>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</si>
  <si>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</si>
  <si>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</si>
  <si>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</si>
  <si>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</si>
  <si>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</si>
  <si>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</si>
  <si>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</si>
  <si>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</si>
  <si>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</si>
  <si>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</si>
  <si>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</si>
  <si>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</si>
  <si>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</si>
  <si>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</si>
  <si>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</si>
  <si>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</si>
  <si>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</si>
  <si>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</si>
  <si>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</si>
  <si>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</si>
  <si>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</si>
  <si>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</si>
  <si>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</si>
  <si>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</si>
  <si>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</si>
  <si>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</si>
  <si>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</si>
  <si>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</si>
  <si>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</si>
  <si>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</si>
  <si>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</si>
  <si>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</si>
  <si>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</si>
  <si>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</si>
  <si>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</si>
  <si>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</si>
  <si>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</si>
  <si>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</si>
  <si>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</si>
  <si>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</si>
  <si>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</si>
  <si>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</si>
  <si>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</si>
  <si>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</si>
  <si>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</si>
  <si>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</si>
  <si>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</si>
  <si>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</si>
  <si>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</si>
  <si>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</si>
  <si>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</si>
  <si>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</si>
  <si>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</si>
  <si>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</si>
  <si>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</si>
  <si>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</si>
  <si>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</si>
  <si>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</si>
  <si>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</si>
  <si>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</si>
  <si>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</si>
  <si>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</si>
  <si>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</si>
  <si>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</si>
  <si>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</si>
  <si>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</si>
  <si>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</si>
  <si>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</si>
  <si>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</si>
  <si>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</si>
  <si>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</si>
  <si>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</si>
  <si>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</si>
  <si>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</si>
  <si>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</si>
  <si>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</si>
  <si>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</si>
  <si>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</si>
  <si>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</si>
  <si>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</si>
  <si>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</si>
  <si>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</si>
  <si>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</si>
  <si>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</si>
  <si>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</si>
  <si>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</si>
  <si>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</si>
  <si>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</si>
  <si>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</si>
  <si>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</si>
  <si>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</si>
  <si>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</si>
  <si>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</si>
  <si>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</si>
  <si>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</si>
  <si>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</si>
  <si>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</si>
  <si>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</si>
  <si>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</si>
  <si>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</si>
  <si>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</si>
  <si>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</si>
  <si>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</si>
  <si>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</si>
  <si>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</si>
  <si>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</si>
  <si>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</si>
  <si>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</si>
  <si>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</si>
  <si>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</si>
  <si>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</si>
  <si>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</si>
  <si>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</si>
  <si>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</si>
  <si>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</si>
  <si>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</si>
  <si>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</si>
  <si>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</si>
  <si>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</si>
  <si>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</si>
  <si>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</si>
  <si>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</si>
  <si>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</si>
  <si>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</si>
  <si>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</si>
  <si>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</si>
  <si>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</si>
  <si>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</si>
  <si>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</si>
  <si>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</si>
  <si>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</si>
  <si>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</si>
  <si>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</si>
  <si>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</si>
  <si>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</si>
  <si>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</si>
  <si>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</si>
  <si>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</si>
  <si>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</si>
  <si>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</si>
  <si>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</si>
  <si>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</si>
  <si>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</si>
  <si>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</si>
  <si>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</si>
  <si>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</si>
  <si>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</si>
  <si>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</si>
  <si>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</si>
  <si>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</si>
  <si>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</si>
  <si>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</si>
  <si>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</si>
  <si>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</si>
  <si>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</si>
  <si>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</si>
  <si>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</si>
  <si>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</si>
  <si>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</si>
  <si>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</si>
  <si>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</si>
  <si>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</si>
  <si>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</si>
  <si>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</si>
  <si>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</si>
  <si>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</si>
  <si>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</si>
  <si>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</si>
  <si>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</si>
  <si>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</si>
  <si>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</si>
  <si>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</si>
  <si>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</si>
  <si>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</si>
  <si>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</si>
  <si>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</si>
  <si>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</si>
  <si>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</si>
  <si>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</si>
  <si>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</si>
  <si>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</si>
  <si>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</si>
  <si>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</si>
  <si>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</si>
  <si>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</si>
  <si>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</si>
  <si>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</si>
  <si>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</si>
  <si>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</si>
  <si>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</si>
  <si>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</si>
  <si>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</si>
  <si>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</si>
  <si>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</si>
  <si>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</si>
  <si>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</si>
  <si>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</si>
  <si>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</si>
  <si>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</si>
  <si>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</si>
  <si>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</si>
  <si>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</si>
  <si>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</si>
  <si>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</si>
  <si>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</si>
  <si>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</si>
  <si>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</si>
  <si>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</si>
  <si>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</si>
  <si>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</si>
  <si>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</si>
  <si>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</si>
  <si>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</si>
  <si>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</si>
  <si>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</si>
  <si>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</si>
  <si>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</si>
  <si>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</si>
  <si>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</si>
  <si>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</si>
  <si>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</si>
  <si>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</si>
  <si>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</si>
  <si>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</si>
  <si>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</si>
  <si>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</si>
  <si>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</si>
  <si>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</si>
  <si>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</si>
  <si>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</si>
  <si>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</si>
  <si>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</si>
  <si>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</si>
  <si>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</si>
  <si>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</si>
  <si>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</si>
  <si>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</si>
  <si>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</si>
  <si>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</si>
  <si>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</si>
  <si>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</si>
  <si>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</si>
  <si>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</si>
  <si>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</si>
  <si>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</si>
  <si>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</si>
  <si>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</si>
  <si>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</si>
  <si>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</si>
  <si>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</si>
  <si>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</si>
  <si>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</si>
  <si>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</si>
  <si>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</si>
  <si>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</si>
  <si>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</si>
  <si>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</si>
  <si>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</si>
  <si>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</si>
  <si>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</si>
  <si>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</si>
  <si>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</si>
  <si>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</si>
  <si>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</si>
  <si>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</si>
  <si>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</si>
  <si>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</si>
  <si>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</si>
  <si>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</si>
  <si>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</si>
  <si>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</si>
  <si>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</si>
  <si>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</si>
  <si>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</si>
  <si>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</si>
  <si>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</si>
  <si>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</si>
  <si>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</si>
  <si>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</si>
  <si>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</si>
  <si>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</si>
  <si>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</si>
  <si>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</si>
  <si>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</si>
  <si>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</si>
  <si>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</si>
  <si>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</si>
  <si>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</si>
  <si>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</si>
  <si>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</si>
  <si>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</si>
  <si>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</si>
  <si>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</si>
  <si>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</si>
  <si>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</si>
  <si>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</si>
  <si>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</si>
  <si>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</si>
  <si>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</si>
  <si>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</si>
  <si>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</si>
  <si>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</si>
  <si>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</si>
  <si>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</si>
  <si>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</si>
  <si>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</si>
  <si>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</si>
  <si>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</si>
  <si>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</si>
  <si>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</si>
  <si>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</si>
  <si>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</si>
  <si>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</si>
  <si>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</si>
  <si>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</si>
  <si>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</si>
  <si>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</si>
  <si>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</si>
  <si>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</si>
  <si>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</si>
  <si>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</si>
  <si>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</si>
  <si>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</si>
  <si>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</si>
  <si>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</si>
  <si>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</si>
  <si>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</si>
  <si>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</si>
  <si>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</si>
  <si>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</si>
  <si>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</si>
  <si>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</si>
  <si>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</si>
  <si>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</si>
  <si>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</si>
  <si>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</si>
  <si>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</si>
  <si>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</si>
  <si>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</si>
  <si>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</si>
  <si>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</si>
  <si>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</si>
  <si>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</si>
  <si>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</si>
  <si>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</si>
  <si>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</si>
  <si>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</si>
  <si>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</si>
  <si>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</si>
  <si>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</si>
  <si>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</si>
  <si>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</si>
  <si>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</si>
  <si>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</si>
  <si>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</si>
  <si>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</si>
  <si>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</si>
  <si>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</si>
  <si>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</si>
  <si>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</si>
  <si>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</si>
  <si>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</si>
  <si>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</si>
  <si>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</si>
  <si>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</si>
  <si>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</si>
  <si>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</si>
  <si>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</si>
  <si>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</si>
  <si>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</si>
  <si>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</si>
  <si>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</si>
  <si>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</si>
  <si>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Developing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</si>
</sst>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0\ _€_-;\-* #,##0.00\ _€_-;_-* &quot;-&quot;??\ _€_-;_-@_-"/>
    <numFmt numFmtId="167" formatCode="0.000"/>
    <numFmt numFmtId="168" formatCode="#,##0_ ;\-#,##0\ "/>
    <numFmt numFmtId="169" formatCode="0.0"/>
    <numFmt numFmtId="170" formatCode="0.000%"/>
    <numFmt numFmtId="171" formatCode="0.0000%"/>
    <numFmt numFmtId="172" formatCode="_-* #,##0\ _€_-;\-* #,##0\ _€_-;_-* &quot;-&quot;??\ _€_-;_-@_-"/>
    <numFmt numFmtId="173" formatCode="yyyy"/>
  </numFmts>
  <fonts count="62" x14ac:knownFonts="1">
    <font>
      <sz val="11"/>
      <color theme="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5"/>
      <name val="Calibri"/>
      <family val="2"/>
      <scheme val="minor"/>
    </font>
    <font>
      <b/>
      <sz val="20"/>
      <color theme="1"/>
      <name val="Calibri"/>
      <family val="2"/>
      <scheme val="minor"/>
    </font>
    <font>
      <sz val="11"/>
      <color theme="1"/>
      <name val="Calibri"/>
      <family val="2"/>
    </font>
    <font>
      <b/>
      <sz val="16"/>
      <color theme="1"/>
      <name val="Calibri"/>
      <family val="2"/>
      <scheme val="minor"/>
    </font>
    <font>
      <b/>
      <sz val="10"/>
      <name val="Calibri"/>
      <family val="2"/>
      <scheme val="minor"/>
    </font>
    <font>
      <sz val="10"/>
      <name val="Calibri"/>
      <family val="2"/>
      <scheme val="minor"/>
    </font>
    <font>
      <u/>
      <sz val="11"/>
      <color theme="10"/>
      <name val="Calibri"/>
      <family val="2"/>
    </font>
    <font>
      <u/>
      <sz val="11"/>
      <color theme="0"/>
      <name val="Calibri"/>
      <family val="2"/>
    </font>
    <font>
      <sz val="9"/>
      <color theme="0"/>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1"/>
      <name val="Calibri"/>
      <family val="2"/>
    </font>
    <font>
      <sz val="10"/>
      <color theme="1"/>
      <name val="Arial"/>
      <family val="2"/>
    </font>
    <font>
      <b/>
      <i/>
      <sz val="11"/>
      <name val="Calibri"/>
      <family val="2"/>
      <scheme val="minor"/>
    </font>
    <font>
      <sz val="11"/>
      <color indexed="8"/>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9"/>
      <name val="Calibri"/>
      <family val="2"/>
      <scheme val="minor"/>
    </font>
    <font>
      <b/>
      <sz val="11"/>
      <color indexed="9"/>
      <name val="Calibri"/>
      <family val="2"/>
      <scheme val="minor"/>
    </font>
    <font>
      <sz val="11"/>
      <color indexed="12"/>
      <name val="Calibri"/>
      <family val="2"/>
      <scheme val="minor"/>
    </font>
    <font>
      <sz val="11"/>
      <color indexed="10"/>
      <name val="Calibri"/>
      <family val="2"/>
      <scheme val="minor"/>
    </font>
    <font>
      <u/>
      <sz val="10"/>
      <color indexed="12"/>
      <name val="Arial"/>
      <family val="2"/>
    </font>
    <font>
      <u/>
      <sz val="11"/>
      <color indexed="12"/>
      <name val="Calibri"/>
      <family val="2"/>
      <scheme val="minor"/>
    </font>
    <font>
      <sz val="11"/>
      <color indexed="23"/>
      <name val="Calibri"/>
      <family val="2"/>
      <scheme val="minor"/>
    </font>
    <font>
      <b/>
      <sz val="11"/>
      <color indexed="23"/>
      <name val="Calibri"/>
      <family val="2"/>
      <scheme val="minor"/>
    </font>
    <font>
      <b/>
      <sz val="11"/>
      <color indexed="10"/>
      <name val="Calibri"/>
      <family val="2"/>
      <scheme val="minor"/>
    </font>
    <font>
      <b/>
      <u/>
      <sz val="10"/>
      <name val="Arial"/>
      <family val="2"/>
    </font>
    <font>
      <sz val="8"/>
      <name val="Arial"/>
      <family val="2"/>
    </font>
    <font>
      <b/>
      <sz val="10"/>
      <name val="Arial"/>
      <family val="2"/>
    </font>
    <font>
      <b/>
      <sz val="8"/>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7">
    <xf numFmtId="0" fontId="0" fillId="0" borderId="0"/>
    <xf numFmtId="166" fontId="21" fillId="0" borderId="0" applyFont="0" applyFill="0" applyBorder="0" applyAlignment="0" applyProtection="0"/>
    <xf numFmtId="9" fontId="21" fillId="0" borderId="0" applyFont="0" applyFill="0" applyBorder="0" applyAlignment="0" applyProtection="0"/>
    <xf numFmtId="0" fontId="1" fillId="0" borderId="0"/>
    <xf numFmtId="0" fontId="25" fillId="0" borderId="0" applyNumberFormat="0" applyFill="0" applyBorder="0" applyAlignment="0" applyProtection="0"/>
    <xf numFmtId="0" fontId="16" fillId="0" borderId="0" applyNumberForma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166" fontId="38" fillId="0" borderId="0" applyFont="0" applyFill="0" applyBorder="0" applyAlignment="0" applyProtection="0"/>
    <xf numFmtId="9" fontId="1" fillId="0" borderId="0" applyFont="0" applyFill="0" applyBorder="0" applyAlignment="0" applyProtection="0"/>
    <xf numFmtId="0" fontId="41" fillId="0" borderId="0"/>
    <xf numFmtId="0" fontId="51" fillId="0" borderId="0" applyNumberFormat="0" applyFill="0" applyBorder="0" applyAlignment="0" applyProtection="0">
      <alignment vertical="top"/>
      <protection locked="0"/>
    </xf>
    <xf numFmtId="9" fontId="41" fillId="0" borderId="0" applyFont="0" applyFill="0" applyBorder="0" applyAlignment="0" applyProtection="0"/>
    <xf numFmtId="9" fontId="38" fillId="0" borderId="0" applyFont="0" applyFill="0" applyBorder="0" applyAlignment="0" applyProtection="0"/>
    <xf numFmtId="166" fontId="38" fillId="0" borderId="0" applyFont="0" applyFill="0" applyBorder="0" applyAlignment="0" applyProtection="0"/>
    <xf numFmtId="0" fontId="1" fillId="0" borderId="0"/>
  </cellStyleXfs>
  <cellXfs count="537">
    <xf numFmtId="0" fontId="0" fillId="0" borderId="0" xfId="0"/>
    <xf numFmtId="0" fontId="6" fillId="0" borderId="0" xfId="3" applyFont="1" applyAlignment="1">
      <alignment horizontal="left" vertical="center"/>
    </xf>
    <xf numFmtId="0" fontId="1" fillId="0" borderId="0" xfId="3"/>
    <xf numFmtId="0" fontId="7" fillId="0" borderId="0" xfId="3" applyFont="1" applyAlignment="1">
      <alignment horizontal="center" vertical="center"/>
    </xf>
    <xf numFmtId="0" fontId="8" fillId="0" borderId="0" xfId="3" applyFont="1" applyAlignment="1">
      <alignment vertical="center" wrapText="1"/>
    </xf>
    <xf numFmtId="0" fontId="9" fillId="0" borderId="0" xfId="3" applyFont="1" applyAlignment="1">
      <alignment horizontal="left" vertical="center" wrapText="1"/>
    </xf>
    <xf numFmtId="0" fontId="10" fillId="0" borderId="0" xfId="3" applyFont="1" applyAlignment="1">
      <alignment wrapText="1"/>
    </xf>
    <xf numFmtId="0" fontId="8" fillId="0" borderId="0" xfId="3" applyFont="1" applyAlignment="1">
      <alignment horizontal="left" vertical="center" wrapText="1"/>
    </xf>
    <xf numFmtId="0" fontId="12" fillId="0" borderId="0" xfId="3" applyFont="1" applyAlignment="1">
      <alignment vertical="center" wrapText="1"/>
    </xf>
    <xf numFmtId="0" fontId="13" fillId="0" borderId="0" xfId="3" applyFont="1" applyAlignment="1">
      <alignment horizontal="left" vertical="center" wrapText="1"/>
    </xf>
    <xf numFmtId="0" fontId="13" fillId="0" borderId="0" xfId="3" applyFont="1" applyAlignment="1">
      <alignment wrapText="1"/>
    </xf>
    <xf numFmtId="0" fontId="10" fillId="0" borderId="0" xfId="3" applyFont="1" applyAlignment="1">
      <alignment vertical="center" wrapText="1"/>
    </xf>
    <xf numFmtId="0" fontId="14" fillId="0" borderId="0" xfId="3" applyFont="1" applyAlignment="1">
      <alignment vertical="center" wrapText="1"/>
    </xf>
    <xf numFmtId="0" fontId="13" fillId="0" borderId="0" xfId="3" applyFont="1" applyAlignment="1">
      <alignment vertical="center" wrapText="1"/>
    </xf>
    <xf numFmtId="0" fontId="17" fillId="0" borderId="1" xfId="3" applyFont="1" applyBorder="1"/>
    <xf numFmtId="0" fontId="17" fillId="0" borderId="2" xfId="3" applyFont="1" applyBorder="1"/>
    <xf numFmtId="0" fontId="17" fillId="0" borderId="3" xfId="3" applyFont="1" applyBorder="1"/>
    <xf numFmtId="0" fontId="17" fillId="0" borderId="4" xfId="3" applyFont="1" applyBorder="1"/>
    <xf numFmtId="0" fontId="17" fillId="0" borderId="0" xfId="3" applyFont="1"/>
    <xf numFmtId="0" fontId="17" fillId="0" borderId="5" xfId="3" applyFont="1" applyBorder="1"/>
    <xf numFmtId="0" fontId="18" fillId="0" borderId="0" xfId="3" applyFont="1" applyAlignment="1">
      <alignment horizontal="center"/>
    </xf>
    <xf numFmtId="0" fontId="6" fillId="0" borderId="0" xfId="3" applyFont="1" applyAlignment="1">
      <alignment horizontal="center" vertical="center"/>
    </xf>
    <xf numFmtId="0" fontId="20" fillId="0" borderId="0" xfId="3" applyFont="1" applyAlignment="1">
      <alignment horizontal="center" vertical="center"/>
    </xf>
    <xf numFmtId="14"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3" applyFont="1" applyAlignment="1">
      <alignment horizontal="center" vertical="center"/>
    </xf>
    <xf numFmtId="0" fontId="23" fillId="0" borderId="0" xfId="3" applyFont="1" applyAlignment="1">
      <alignment horizontal="center"/>
    </xf>
    <xf numFmtId="0" fontId="24" fillId="0" borderId="0" xfId="3" applyFont="1"/>
    <xf numFmtId="0" fontId="5" fillId="0" borderId="0" xfId="5" applyFont="1" applyAlignment="1"/>
    <xf numFmtId="0" fontId="5" fillId="0" borderId="0" xfId="3" applyFont="1"/>
    <xf numFmtId="0" fontId="27" fillId="0" borderId="0" xfId="3" applyFont="1"/>
    <xf numFmtId="0" fontId="17" fillId="0" borderId="6" xfId="3" applyFont="1" applyBorder="1"/>
    <xf numFmtId="0" fontId="17" fillId="0" borderId="7" xfId="3" applyFont="1" applyBorder="1"/>
    <xf numFmtId="0" fontId="17" fillId="0" borderId="8" xfId="3" applyFont="1" applyBorder="1"/>
    <xf numFmtId="0" fontId="6" fillId="0" borderId="0" xfId="6" applyFont="1" applyAlignment="1">
      <alignment horizontal="left" vertical="center"/>
    </xf>
    <xf numFmtId="0" fontId="1" fillId="0" borderId="0" xfId="6" applyAlignment="1">
      <alignment horizontal="center" vertical="center" wrapText="1"/>
    </xf>
    <xf numFmtId="0" fontId="28" fillId="0" borderId="0" xfId="6" applyFont="1" applyAlignment="1">
      <alignment horizontal="center" vertical="center"/>
    </xf>
    <xf numFmtId="0" fontId="1" fillId="0" borderId="9" xfId="6" applyBorder="1" applyAlignment="1">
      <alignment horizontal="center" vertical="center" wrapText="1"/>
    </xf>
    <xf numFmtId="0" fontId="29" fillId="0" borderId="0" xfId="6" applyFont="1" applyAlignment="1">
      <alignment horizontal="center" vertical="center" wrapText="1"/>
    </xf>
    <xf numFmtId="0" fontId="30" fillId="0" borderId="0" xfId="6" applyFont="1" applyAlignment="1">
      <alignment vertical="center" wrapText="1"/>
    </xf>
    <xf numFmtId="0" fontId="30" fillId="3" borderId="0" xfId="6" applyFont="1" applyFill="1" applyAlignment="1">
      <alignment horizontal="center" vertical="center" wrapText="1"/>
    </xf>
    <xf numFmtId="0" fontId="29" fillId="0" borderId="10" xfId="6" applyFont="1" applyBorder="1" applyAlignment="1">
      <alignment horizontal="center" vertical="center" wrapText="1"/>
    </xf>
    <xf numFmtId="0" fontId="30" fillId="0" borderId="0" xfId="6" applyFont="1" applyAlignment="1">
      <alignment horizontal="center" vertical="center" wrapText="1"/>
    </xf>
    <xf numFmtId="0" fontId="30" fillId="2" borderId="11" xfId="6" applyFont="1" applyFill="1" applyBorder="1" applyAlignment="1">
      <alignment horizontal="center" vertical="center" wrapText="1"/>
    </xf>
    <xf numFmtId="0" fontId="31" fillId="0" borderId="0" xfId="6" applyFont="1" applyAlignment="1">
      <alignment horizontal="center" vertical="center" wrapText="1"/>
    </xf>
    <xf numFmtId="0" fontId="16" fillId="0" borderId="12" xfId="5" quotePrefix="1" applyFill="1" applyBorder="1" applyAlignment="1">
      <alignment horizontal="center" vertical="center" wrapText="1"/>
    </xf>
    <xf numFmtId="0" fontId="16" fillId="0" borderId="12" xfId="5" applyFill="1" applyBorder="1" applyAlignment="1">
      <alignment horizontal="center" vertical="center" wrapText="1"/>
    </xf>
    <xf numFmtId="0" fontId="16" fillId="0" borderId="13" xfId="5" quotePrefix="1" applyFill="1" applyBorder="1" applyAlignment="1">
      <alignment horizontal="center" vertical="center" wrapText="1"/>
    </xf>
    <xf numFmtId="0" fontId="16" fillId="0" borderId="0" xfId="5" quotePrefix="1" applyFill="1" applyBorder="1" applyAlignment="1">
      <alignment horizontal="center" vertical="center" wrapText="1"/>
    </xf>
    <xf numFmtId="0" fontId="30" fillId="2" borderId="0" xfId="6" applyFont="1" applyFill="1" applyAlignment="1">
      <alignment horizontal="center" vertical="center" wrapText="1"/>
    </xf>
    <xf numFmtId="0" fontId="31" fillId="2" borderId="0" xfId="6" applyFont="1" applyFill="1" applyAlignment="1">
      <alignment horizontal="center" vertical="center" wrapText="1"/>
    </xf>
    <xf numFmtId="0" fontId="1" fillId="2" borderId="0" xfId="6" applyFill="1" applyAlignment="1">
      <alignment horizontal="center" vertical="center" wrapText="1"/>
    </xf>
    <xf numFmtId="0" fontId="32" fillId="0" borderId="0" xfId="6" applyFont="1" applyAlignment="1">
      <alignment horizontal="center" vertical="center" wrapText="1"/>
    </xf>
    <xf numFmtId="0" fontId="29" fillId="0" borderId="0" xfId="3" applyFont="1" applyAlignment="1">
      <alignment horizontal="center" vertical="center" wrapText="1"/>
    </xf>
    <xf numFmtId="0" fontId="16" fillId="0" borderId="0" xfId="5" applyFill="1" applyBorder="1" applyAlignment="1" applyProtection="1">
      <alignment horizontal="left" vertical="center" wrapText="1"/>
    </xf>
    <xf numFmtId="14" fontId="29" fillId="0" borderId="0" xfId="3" applyNumberFormat="1" applyFont="1" applyAlignment="1">
      <alignment horizontal="center" vertical="center" wrapText="1"/>
    </xf>
    <xf numFmtId="0" fontId="33" fillId="0" borderId="0" xfId="6" applyFont="1" applyAlignment="1">
      <alignment horizontal="center" vertical="center" wrapText="1"/>
    </xf>
    <xf numFmtId="0" fontId="34" fillId="0" borderId="0" xfId="5" quotePrefix="1" applyFont="1" applyFill="1" applyBorder="1" applyAlignment="1">
      <alignment horizontal="center" vertical="center" wrapText="1"/>
    </xf>
    <xf numFmtId="0" fontId="35" fillId="0" borderId="0" xfId="0" applyFont="1" applyAlignment="1">
      <alignment horizontal="center" vertical="center" wrapText="1"/>
    </xf>
    <xf numFmtId="0" fontId="29" fillId="0" borderId="0" xfId="6" quotePrefix="1" applyFont="1" applyAlignment="1">
      <alignment horizontal="center" vertical="center" wrapText="1"/>
    </xf>
    <xf numFmtId="0" fontId="25" fillId="0" borderId="0" xfId="4" applyFill="1" applyBorder="1" applyAlignment="1" applyProtection="1">
      <alignment vertical="center" wrapText="1"/>
    </xf>
    <xf numFmtId="0" fontId="36" fillId="0" borderId="0" xfId="6" applyFont="1" applyAlignment="1">
      <alignment horizontal="center" vertical="center" wrapText="1"/>
    </xf>
    <xf numFmtId="0" fontId="32" fillId="0" borderId="0" xfId="6" quotePrefix="1" applyFont="1" applyAlignment="1">
      <alignment horizontal="center" vertical="center" wrapText="1"/>
    </xf>
    <xf numFmtId="0" fontId="32" fillId="4" borderId="0" xfId="6" applyFont="1" applyFill="1" applyAlignment="1">
      <alignment horizontal="center" vertical="center" wrapText="1"/>
    </xf>
    <xf numFmtId="0" fontId="37" fillId="4" borderId="0" xfId="6" quotePrefix="1" applyFont="1" applyFill="1" applyAlignment="1">
      <alignment horizontal="center" vertical="center" wrapText="1"/>
    </xf>
    <xf numFmtId="0" fontId="31" fillId="4" borderId="0" xfId="6" applyFont="1" applyFill="1" applyAlignment="1">
      <alignment horizontal="center" vertical="center" wrapText="1"/>
    </xf>
    <xf numFmtId="0" fontId="4" fillId="4" borderId="0" xfId="6" applyFont="1" applyFill="1" applyAlignment="1">
      <alignment horizontal="center" vertical="center" wrapText="1"/>
    </xf>
    <xf numFmtId="3" fontId="29" fillId="0" borderId="0" xfId="0" applyNumberFormat="1" applyFont="1" applyAlignment="1">
      <alignment horizontal="center" vertical="center" wrapText="1"/>
    </xf>
    <xf numFmtId="0" fontId="33" fillId="0" borderId="0" xfId="6" quotePrefix="1" applyFont="1" applyAlignment="1">
      <alignment horizontal="center" vertical="center" wrapText="1"/>
    </xf>
    <xf numFmtId="0" fontId="29" fillId="0" borderId="0" xfId="0" applyFont="1" applyAlignment="1">
      <alignment horizontal="center" vertical="center" wrapText="1"/>
    </xf>
    <xf numFmtId="164" fontId="29" fillId="0" borderId="0" xfId="6" applyNumberFormat="1" applyFont="1" applyAlignment="1">
      <alignment horizontal="center" vertical="center" wrapText="1"/>
    </xf>
    <xf numFmtId="0" fontId="32" fillId="4" borderId="0" xfId="6" quotePrefix="1" applyFont="1" applyFill="1" applyAlignment="1">
      <alignment horizontal="center" vertical="center" wrapText="1"/>
    </xf>
    <xf numFmtId="10" fontId="35" fillId="0" borderId="0" xfId="0" applyNumberFormat="1" applyFont="1" applyAlignment="1">
      <alignment horizontal="center" vertical="center" wrapText="1"/>
    </xf>
    <xf numFmtId="165" fontId="29" fillId="0" borderId="0" xfId="7" applyNumberFormat="1" applyFont="1" applyFill="1" applyBorder="1" applyAlignment="1">
      <alignment horizontal="center" vertical="center" wrapText="1"/>
    </xf>
    <xf numFmtId="9" fontId="29" fillId="0" borderId="0" xfId="8" applyFont="1" applyFill="1" applyBorder="1" applyAlignment="1" applyProtection="1">
      <alignment horizontal="center" vertical="center" wrapText="1"/>
    </xf>
    <xf numFmtId="167" fontId="35" fillId="0" borderId="0" xfId="9" applyNumberFormat="1" applyFont="1" applyFill="1" applyBorder="1" applyAlignment="1" applyProtection="1">
      <alignment horizontal="center" vertical="center" wrapText="1"/>
    </xf>
    <xf numFmtId="9" fontId="29" fillId="0" borderId="0" xfId="7" applyFont="1" applyFill="1" applyBorder="1" applyAlignment="1">
      <alignment horizontal="center" vertical="center" wrapText="1"/>
    </xf>
    <xf numFmtId="168" fontId="35" fillId="0" borderId="0" xfId="0" quotePrefix="1" applyNumberFormat="1" applyFont="1" applyAlignment="1">
      <alignment horizontal="center" vertical="center" wrapText="1"/>
    </xf>
    <xf numFmtId="3" fontId="29" fillId="0" borderId="0" xfId="6" quotePrefix="1" applyNumberFormat="1" applyFont="1" applyAlignment="1">
      <alignment horizontal="center" vertical="center" wrapText="1"/>
    </xf>
    <xf numFmtId="165" fontId="29" fillId="0" borderId="0" xfId="6" quotePrefix="1" applyNumberFormat="1" applyFont="1" applyAlignment="1">
      <alignment horizontal="center" vertical="center" wrapText="1"/>
    </xf>
    <xf numFmtId="10" fontId="29" fillId="0" borderId="0" xfId="6" quotePrefix="1" applyNumberFormat="1" applyFont="1" applyAlignment="1">
      <alignment horizontal="center" vertical="center" wrapText="1"/>
    </xf>
    <xf numFmtId="168" fontId="35" fillId="0" borderId="0" xfId="0" applyNumberFormat="1" applyFont="1" applyAlignment="1">
      <alignment horizontal="center" vertical="center" wrapText="1"/>
    </xf>
    <xf numFmtId="0" fontId="29" fillId="0" borderId="0" xfId="6" quotePrefix="1" applyFont="1" applyAlignment="1">
      <alignment horizontal="right" vertical="center" wrapText="1"/>
    </xf>
    <xf numFmtId="164" fontId="29" fillId="0" borderId="0" xfId="6" quotePrefix="1" applyNumberFormat="1" applyFont="1" applyAlignment="1">
      <alignment horizontal="center" vertical="center" wrapText="1"/>
    </xf>
    <xf numFmtId="165" fontId="29" fillId="0" borderId="0" xfId="7" quotePrefix="1" applyNumberFormat="1" applyFont="1" applyFill="1" applyBorder="1" applyAlignment="1">
      <alignment horizontal="center" vertical="center" wrapText="1"/>
    </xf>
    <xf numFmtId="0" fontId="33" fillId="0" borderId="0" xfId="6" applyFont="1" applyAlignment="1">
      <alignment horizontal="right" vertical="center" wrapText="1"/>
    </xf>
    <xf numFmtId="164" fontId="36" fillId="0" borderId="0" xfId="6" applyNumberFormat="1" applyFont="1" applyAlignment="1">
      <alignment horizontal="center" vertical="center" wrapText="1"/>
    </xf>
    <xf numFmtId="9" fontId="29" fillId="0" borderId="0" xfId="7" quotePrefix="1" applyFont="1" applyFill="1" applyBorder="1" applyAlignment="1">
      <alignment horizontal="center" vertical="center" wrapText="1"/>
    </xf>
    <xf numFmtId="0" fontId="39" fillId="4" borderId="0" xfId="6" applyFont="1" applyFill="1" applyAlignment="1">
      <alignment horizontal="center" vertical="center" wrapText="1"/>
    </xf>
    <xf numFmtId="169" fontId="29" fillId="0" borderId="0" xfId="0" applyNumberFormat="1" applyFont="1" applyAlignment="1">
      <alignment horizontal="center" vertical="center" wrapText="1"/>
    </xf>
    <xf numFmtId="0" fontId="4" fillId="0" borderId="0" xfId="6" quotePrefix="1" applyFont="1" applyAlignment="1">
      <alignment horizontal="center" vertical="center" wrapText="1"/>
    </xf>
    <xf numFmtId="0" fontId="4" fillId="0" borderId="0" xfId="6" applyFont="1" applyAlignment="1">
      <alignment horizontal="center" vertical="center" wrapText="1"/>
    </xf>
    <xf numFmtId="0" fontId="1" fillId="0" borderId="0" xfId="6" quotePrefix="1" applyAlignment="1">
      <alignment horizontal="center" vertical="center" wrapText="1"/>
    </xf>
    <xf numFmtId="0" fontId="1" fillId="0" borderId="0" xfId="6" quotePrefix="1" applyAlignment="1">
      <alignment horizontal="right" vertical="center" wrapText="1"/>
    </xf>
    <xf numFmtId="0" fontId="40" fillId="0" borderId="0" xfId="6" quotePrefix="1" applyFont="1" applyAlignment="1">
      <alignment horizontal="right" vertical="center" wrapText="1"/>
    </xf>
    <xf numFmtId="165" fontId="4" fillId="0" borderId="0" xfId="6" quotePrefix="1" applyNumberFormat="1" applyFont="1" applyAlignment="1">
      <alignment horizontal="center" vertical="center" wrapText="1"/>
    </xf>
    <xf numFmtId="165" fontId="4" fillId="0" borderId="0" xfId="6" applyNumberFormat="1" applyFont="1" applyAlignment="1">
      <alignment horizontal="center" vertical="center" wrapText="1"/>
    </xf>
    <xf numFmtId="169" fontId="29" fillId="0" borderId="0" xfId="6" applyNumberFormat="1" applyFont="1" applyAlignment="1">
      <alignment horizontal="center" vertical="center" wrapText="1"/>
    </xf>
    <xf numFmtId="169" fontId="32" fillId="0" borderId="0" xfId="6" applyNumberFormat="1" applyFont="1" applyAlignment="1">
      <alignment horizontal="center" vertical="center" wrapText="1"/>
    </xf>
    <xf numFmtId="0" fontId="37" fillId="4" borderId="0" xfId="6" applyFont="1" applyFill="1" applyAlignment="1">
      <alignment horizontal="center" vertical="center" wrapText="1"/>
    </xf>
    <xf numFmtId="1" fontId="29" fillId="0" borderId="0" xfId="0" applyNumberFormat="1" applyFont="1" applyAlignment="1">
      <alignment horizontal="center" vertical="center" wrapText="1"/>
    </xf>
    <xf numFmtId="0" fontId="41" fillId="0" borderId="0" xfId="6" applyFont="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6" applyAlignment="1">
      <alignment horizontal="right" vertical="center" wrapText="1"/>
    </xf>
    <xf numFmtId="164" fontId="1" fillId="0" borderId="0" xfId="6" applyNumberFormat="1" applyAlignment="1">
      <alignment horizontal="center" vertical="center" wrapText="1"/>
    </xf>
    <xf numFmtId="165" fontId="0" fillId="0" borderId="0" xfId="7" quotePrefix="1" applyNumberFormat="1" applyFont="1" applyFill="1" applyBorder="1" applyAlignment="1">
      <alignment horizontal="center" vertical="center" wrapText="1"/>
    </xf>
    <xf numFmtId="164" fontId="29" fillId="0" borderId="0" xfId="0" applyNumberFormat="1" applyFont="1" applyAlignment="1">
      <alignment horizontal="center" vertical="center" wrapText="1"/>
    </xf>
    <xf numFmtId="0" fontId="33" fillId="0" borderId="0" xfId="6" quotePrefix="1" applyFont="1" applyAlignment="1">
      <alignment horizontal="right" vertical="center" wrapText="1"/>
    </xf>
    <xf numFmtId="164" fontId="33" fillId="0" borderId="0" xfId="6" quotePrefix="1" applyNumberFormat="1" applyFont="1" applyAlignment="1">
      <alignment horizontal="right" vertical="center" wrapText="1"/>
    </xf>
    <xf numFmtId="169" fontId="29" fillId="0" borderId="0" xfId="0" quotePrefix="1" applyNumberFormat="1" applyFont="1" applyAlignment="1">
      <alignment horizontal="center" vertical="center" wrapText="1"/>
    </xf>
    <xf numFmtId="0" fontId="16" fillId="0" borderId="0" xfId="5" applyFill="1" applyBorder="1" applyAlignment="1" applyProtection="1">
      <alignment horizontal="center" vertical="center" wrapText="1"/>
    </xf>
    <xf numFmtId="0" fontId="1" fillId="0" borderId="0" xfId="6" applyAlignment="1">
      <alignment horizontal="center"/>
    </xf>
    <xf numFmtId="0" fontId="1" fillId="0" borderId="0" xfId="6"/>
    <xf numFmtId="0" fontId="29" fillId="0" borderId="0" xfId="6" applyFont="1" applyAlignment="1" applyProtection="1">
      <alignment horizontal="center" vertical="center" wrapText="1"/>
      <protection locked="0"/>
    </xf>
    <xf numFmtId="0" fontId="42" fillId="0" borderId="0" xfId="6" applyFont="1" applyAlignment="1">
      <alignment horizontal="left" vertical="center"/>
    </xf>
    <xf numFmtId="0" fontId="42" fillId="0" borderId="0" xfId="6" applyFont="1" applyAlignment="1">
      <alignment horizontal="center" vertical="center" wrapText="1"/>
    </xf>
    <xf numFmtId="0" fontId="43" fillId="0" borderId="0" xfId="6" applyFont="1" applyAlignment="1">
      <alignment horizontal="center" vertical="center" wrapText="1"/>
    </xf>
    <xf numFmtId="0" fontId="16" fillId="0" borderId="0" xfId="5" applyFill="1" applyBorder="1" applyAlignment="1">
      <alignment horizontal="center" vertical="center" wrapText="1"/>
    </xf>
    <xf numFmtId="0" fontId="44" fillId="0" borderId="0" xfId="6" applyFont="1" applyAlignment="1">
      <alignment horizontal="center" vertical="center" wrapText="1"/>
    </xf>
    <xf numFmtId="0" fontId="16" fillId="0" borderId="0" xfId="5" applyAlignment="1">
      <alignment horizontal="center"/>
    </xf>
    <xf numFmtId="0" fontId="29" fillId="0" borderId="10" xfId="6" applyFont="1" applyBorder="1" applyAlignment="1" applyProtection="1">
      <alignment horizontal="center" vertical="center" wrapText="1"/>
      <protection locked="0"/>
    </xf>
    <xf numFmtId="0" fontId="16" fillId="0" borderId="12" xfId="5" applyFill="1" applyBorder="1" applyAlignment="1" applyProtection="1">
      <alignment horizontal="center" vertical="center" wrapText="1"/>
    </xf>
    <xf numFmtId="0" fontId="16" fillId="0" borderId="12" xfId="5" quotePrefix="1" applyFill="1" applyBorder="1" applyAlignment="1" applyProtection="1">
      <alignment horizontal="right" vertical="center" wrapText="1"/>
    </xf>
    <xf numFmtId="0" fontId="16" fillId="0" borderId="13" xfId="5" quotePrefix="1" applyFill="1" applyBorder="1" applyAlignment="1" applyProtection="1">
      <alignment horizontal="right" vertical="center" wrapText="1"/>
    </xf>
    <xf numFmtId="0" fontId="16" fillId="0" borderId="0" xfId="5" quotePrefix="1" applyFill="1" applyBorder="1" applyAlignment="1" applyProtection="1">
      <alignment horizontal="center" vertical="center" wrapText="1"/>
    </xf>
    <xf numFmtId="0" fontId="29" fillId="0" borderId="0" xfId="6" applyFont="1" applyAlignment="1">
      <alignment horizontal="right" vertical="center" wrapText="1"/>
    </xf>
    <xf numFmtId="165" fontId="29" fillId="0" borderId="0" xfId="7" applyNumberFormat="1" applyFont="1" applyFill="1" applyBorder="1" applyAlignment="1" applyProtection="1">
      <alignment horizontal="center" vertical="center" wrapText="1"/>
    </xf>
    <xf numFmtId="165" fontId="29" fillId="0" borderId="0" xfId="8" applyNumberFormat="1" applyFont="1" applyFill="1" applyBorder="1" applyAlignment="1" applyProtection="1">
      <alignment horizontal="center" vertical="center" wrapText="1"/>
    </xf>
    <xf numFmtId="165" fontId="29" fillId="0" borderId="0" xfId="6" applyNumberFormat="1" applyFont="1" applyAlignment="1">
      <alignment horizontal="center" vertical="center" wrapText="1"/>
    </xf>
    <xf numFmtId="3" fontId="29" fillId="0" borderId="0" xfId="3" applyNumberFormat="1" applyFont="1" applyAlignment="1">
      <alignment horizontal="center" vertical="center" wrapText="1"/>
    </xf>
    <xf numFmtId="0" fontId="45" fillId="0" borderId="0" xfId="6" applyFont="1" applyAlignment="1">
      <alignment horizontal="center" vertical="center" wrapText="1"/>
    </xf>
    <xf numFmtId="165" fontId="45" fillId="0" borderId="0" xfId="7" applyNumberFormat="1" applyFont="1" applyFill="1" applyBorder="1" applyAlignment="1" applyProtection="1">
      <alignment horizontal="center" vertical="center" wrapText="1"/>
    </xf>
    <xf numFmtId="0" fontId="29" fillId="0" borderId="0" xfId="3" quotePrefix="1" applyFont="1" applyAlignment="1">
      <alignment horizontal="center" vertical="center" wrapText="1"/>
    </xf>
    <xf numFmtId="165" fontId="29" fillId="0" borderId="0" xfId="10" applyNumberFormat="1" applyFont="1" applyFill="1" applyBorder="1" applyAlignment="1" applyProtection="1">
      <alignment horizontal="center" vertical="center" wrapText="1"/>
    </xf>
    <xf numFmtId="10" fontId="29" fillId="0" borderId="0" xfId="8"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9" fontId="33" fillId="0" borderId="0" xfId="7" applyFont="1" applyFill="1" applyBorder="1" applyAlignment="1" applyProtection="1">
      <alignment horizontal="center" vertical="center" wrapText="1"/>
    </xf>
    <xf numFmtId="0" fontId="32" fillId="5" borderId="0" xfId="6" applyFont="1" applyFill="1" applyAlignment="1">
      <alignment horizontal="center" vertical="center" wrapText="1"/>
    </xf>
    <xf numFmtId="0" fontId="46" fillId="5" borderId="0" xfId="6" quotePrefix="1" applyFont="1" applyFill="1" applyAlignment="1">
      <alignment horizontal="center" vertical="center" wrapText="1"/>
    </xf>
    <xf numFmtId="0" fontId="4" fillId="5" borderId="0" xfId="6" applyFont="1" applyFill="1" applyAlignment="1">
      <alignment horizontal="center" vertical="center" wrapText="1"/>
    </xf>
    <xf numFmtId="1" fontId="29" fillId="0" borderId="0" xfId="3" applyNumberFormat="1" applyFont="1" applyAlignment="1">
      <alignment horizontal="center" vertical="center" wrapText="1"/>
    </xf>
    <xf numFmtId="0" fontId="37" fillId="0" borderId="0" xfId="6" quotePrefix="1" applyFont="1" applyAlignment="1">
      <alignment horizontal="center" vertical="center" wrapText="1"/>
    </xf>
    <xf numFmtId="3" fontId="29" fillId="0" borderId="0" xfId="6" applyNumberFormat="1" applyFont="1" applyAlignment="1">
      <alignment horizontal="center" vertical="center" wrapText="1"/>
    </xf>
    <xf numFmtId="9" fontId="29" fillId="0" borderId="0" xfId="7" applyFont="1" applyFill="1" applyBorder="1" applyAlignment="1" applyProtection="1">
      <alignment horizontal="center" vertical="center" wrapText="1"/>
    </xf>
    <xf numFmtId="165" fontId="29" fillId="0" borderId="0" xfId="7" quotePrefix="1" applyNumberFormat="1" applyFont="1" applyFill="1" applyBorder="1" applyAlignment="1" applyProtection="1">
      <alignment horizontal="center" vertical="center" wrapText="1"/>
    </xf>
    <xf numFmtId="165" fontId="36" fillId="0" borderId="0" xfId="7" applyNumberFormat="1" applyFont="1" applyFill="1" applyBorder="1" applyAlignment="1" applyProtection="1">
      <alignment horizontal="center" vertical="center" wrapText="1"/>
    </xf>
    <xf numFmtId="0" fontId="1" fillId="0" borderId="0" xfId="6" quotePrefix="1" applyAlignment="1">
      <alignment horizontal="center"/>
    </xf>
    <xf numFmtId="165" fontId="29" fillId="0" borderId="0" xfId="7" applyNumberFormat="1" applyFont="1" applyFill="1" applyAlignment="1">
      <alignment horizontal="center" vertical="center" wrapText="1"/>
    </xf>
    <xf numFmtId="0" fontId="29" fillId="6" borderId="0" xfId="6" applyFont="1" applyFill="1" applyAlignment="1">
      <alignment horizontal="center" vertical="center" wrapText="1"/>
    </xf>
    <xf numFmtId="0" fontId="36" fillId="6" borderId="0" xfId="6" applyFont="1" applyFill="1" applyAlignment="1">
      <alignment horizontal="center" vertical="center" wrapText="1"/>
    </xf>
    <xf numFmtId="3" fontId="1" fillId="0" borderId="0" xfId="6" quotePrefix="1" applyNumberFormat="1" applyAlignment="1">
      <alignment horizontal="center" vertical="center" wrapText="1"/>
    </xf>
    <xf numFmtId="165" fontId="37" fillId="4" borderId="0" xfId="7" applyNumberFormat="1" applyFont="1" applyFill="1" applyBorder="1" applyAlignment="1">
      <alignment horizontal="center" vertical="center" wrapText="1"/>
    </xf>
    <xf numFmtId="165" fontId="32" fillId="4" borderId="0" xfId="7" applyNumberFormat="1" applyFont="1" applyFill="1" applyBorder="1" applyAlignment="1">
      <alignment horizontal="center" vertical="center" wrapText="1"/>
    </xf>
    <xf numFmtId="0" fontId="30" fillId="2" borderId="14" xfId="6" applyFont="1" applyFill="1" applyBorder="1" applyAlignment="1">
      <alignment horizontal="center" vertical="center" wrapText="1"/>
    </xf>
    <xf numFmtId="0" fontId="16" fillId="0" borderId="14" xfId="5" applyFill="1" applyBorder="1" applyAlignment="1">
      <alignment horizontal="center" vertical="center" wrapText="1"/>
    </xf>
    <xf numFmtId="165" fontId="45" fillId="0" borderId="0" xfId="7" applyNumberFormat="1" applyFont="1" applyFill="1" applyBorder="1" applyAlignment="1">
      <alignment horizontal="center" vertical="center" wrapText="1"/>
    </xf>
    <xf numFmtId="0" fontId="1" fillId="0" borderId="0" xfId="6" applyAlignment="1">
      <alignment horizontal="left" vertical="center"/>
    </xf>
    <xf numFmtId="0" fontId="1" fillId="0" borderId="0" xfId="6" applyAlignment="1">
      <alignment horizontal="left" vertical="center" wrapText="1"/>
    </xf>
    <xf numFmtId="0" fontId="2" fillId="2" borderId="0" xfId="6" applyFont="1" applyFill="1" applyAlignment="1">
      <alignment horizontal="center" vertical="center" wrapText="1"/>
    </xf>
    <xf numFmtId="0" fontId="29" fillId="0" borderId="0" xfId="3" applyFont="1" applyAlignment="1">
      <alignment horizontal="left" vertical="center" wrapText="1"/>
    </xf>
    <xf numFmtId="0" fontId="31" fillId="0" borderId="0" xfId="6" quotePrefix="1" applyFont="1" applyAlignment="1">
      <alignment horizontal="center" vertical="center" wrapText="1"/>
    </xf>
    <xf numFmtId="0" fontId="29" fillId="7" borderId="0" xfId="6" quotePrefix="1" applyFont="1" applyFill="1" applyAlignment="1">
      <alignment horizontal="center" vertical="center" wrapText="1"/>
    </xf>
    <xf numFmtId="0" fontId="47" fillId="8" borderId="0" xfId="11" applyFont="1" applyFill="1" applyAlignment="1">
      <alignment horizontal="center" vertical="center"/>
    </xf>
    <xf numFmtId="0" fontId="32" fillId="0" borderId="0" xfId="11" applyFont="1" applyAlignment="1">
      <alignment horizontal="right"/>
    </xf>
    <xf numFmtId="0" fontId="29" fillId="9" borderId="15" xfId="11" applyFont="1" applyFill="1" applyBorder="1" applyAlignment="1">
      <alignment horizontal="center"/>
    </xf>
    <xf numFmtId="14" fontId="29" fillId="9" borderId="16" xfId="11" applyNumberFormat="1" applyFont="1" applyFill="1" applyBorder="1" applyAlignment="1">
      <alignment horizontal="center"/>
    </xf>
    <xf numFmtId="0" fontId="29" fillId="0" borderId="0" xfId="11" applyFont="1" applyAlignment="1">
      <alignment horizontal="center"/>
    </xf>
    <xf numFmtId="0" fontId="29" fillId="0" borderId="17" xfId="11" applyFont="1" applyBorder="1"/>
    <xf numFmtId="0" fontId="29" fillId="0" borderId="18" xfId="11" applyFont="1" applyBorder="1"/>
    <xf numFmtId="0" fontId="29" fillId="10" borderId="17" xfId="11" applyFont="1" applyFill="1" applyBorder="1"/>
    <xf numFmtId="0" fontId="29" fillId="0" borderId="19" xfId="11" applyFont="1" applyBorder="1"/>
    <xf numFmtId="0" fontId="29" fillId="0" borderId="20" xfId="11" applyFont="1" applyBorder="1"/>
    <xf numFmtId="0" fontId="29" fillId="0" borderId="21" xfId="11" applyFont="1" applyBorder="1"/>
    <xf numFmtId="0" fontId="16" fillId="10" borderId="18" xfId="4" applyFont="1" applyFill="1" applyBorder="1" applyAlignment="1" applyProtection="1"/>
    <xf numFmtId="0" fontId="29" fillId="0" borderId="0" xfId="11" applyFont="1"/>
    <xf numFmtId="0" fontId="29" fillId="0" borderId="15" xfId="11" applyFont="1" applyBorder="1" applyAlignment="1">
      <alignment horizontal="center"/>
    </xf>
    <xf numFmtId="0" fontId="29" fillId="0" borderId="19" xfId="11" applyFont="1" applyBorder="1" applyAlignment="1">
      <alignment horizontal="center"/>
    </xf>
    <xf numFmtId="0" fontId="29" fillId="0" borderId="22" xfId="11" applyFont="1" applyBorder="1"/>
    <xf numFmtId="0" fontId="29" fillId="0" borderId="23" xfId="11" applyFont="1" applyBorder="1"/>
    <xf numFmtId="0" fontId="29" fillId="0" borderId="24" xfId="11" applyFont="1" applyBorder="1"/>
    <xf numFmtId="0" fontId="29" fillId="0" borderId="25" xfId="11" applyFont="1" applyBorder="1"/>
    <xf numFmtId="0" fontId="3" fillId="11" borderId="26" xfId="11" applyFont="1" applyFill="1" applyBorder="1" applyAlignment="1">
      <alignment horizontal="center"/>
    </xf>
    <xf numFmtId="0" fontId="3" fillId="11" borderId="27" xfId="11" applyFont="1" applyFill="1" applyBorder="1" applyAlignment="1">
      <alignment horizontal="center"/>
    </xf>
    <xf numFmtId="0" fontId="29" fillId="0" borderId="28" xfId="11" applyFont="1" applyBorder="1"/>
    <xf numFmtId="0" fontId="29" fillId="0" borderId="29" xfId="11" applyFont="1" applyBorder="1"/>
    <xf numFmtId="0" fontId="29" fillId="0" borderId="30" xfId="11" applyFont="1" applyBorder="1"/>
    <xf numFmtId="0" fontId="3" fillId="11" borderId="15" xfId="11" applyFont="1" applyFill="1" applyBorder="1" applyAlignment="1">
      <alignment horizontal="center"/>
    </xf>
    <xf numFmtId="0" fontId="29" fillId="0" borderId="31" xfId="11" applyFont="1" applyBorder="1"/>
    <xf numFmtId="0" fontId="29" fillId="0" borderId="32" xfId="11" applyFont="1" applyBorder="1"/>
    <xf numFmtId="0" fontId="29" fillId="0" borderId="16" xfId="11" applyFont="1" applyBorder="1" applyAlignment="1">
      <alignment horizontal="center"/>
    </xf>
    <xf numFmtId="0" fontId="49" fillId="0" borderId="0" xfId="11" applyFont="1" applyAlignment="1">
      <alignment horizontal="center"/>
    </xf>
    <xf numFmtId="0" fontId="1" fillId="0" borderId="22" xfId="11" applyFont="1" applyBorder="1"/>
    <xf numFmtId="0" fontId="3" fillId="0" borderId="23" xfId="11" applyFont="1" applyBorder="1"/>
    <xf numFmtId="0" fontId="29" fillId="0" borderId="27" xfId="11" applyFont="1" applyBorder="1" applyAlignment="1">
      <alignment horizontal="center"/>
    </xf>
    <xf numFmtId="0" fontId="3" fillId="0" borderId="26" xfId="11" applyFont="1" applyBorder="1" applyAlignment="1">
      <alignment horizontal="center"/>
    </xf>
    <xf numFmtId="0" fontId="1" fillId="0" borderId="32" xfId="11" applyFont="1" applyBorder="1"/>
    <xf numFmtId="0" fontId="1" fillId="0" borderId="15" xfId="11" applyFont="1" applyBorder="1" applyAlignment="1">
      <alignment horizontal="center"/>
    </xf>
    <xf numFmtId="0" fontId="3" fillId="0" borderId="16" xfId="11" applyFont="1" applyBorder="1" applyAlignment="1">
      <alignment horizontal="center"/>
    </xf>
    <xf numFmtId="0" fontId="3" fillId="0" borderId="15" xfId="11" applyFont="1" applyBorder="1" applyAlignment="1">
      <alignment horizontal="center"/>
    </xf>
    <xf numFmtId="0" fontId="29" fillId="0" borderId="24" xfId="11" applyFont="1" applyBorder="1" applyAlignment="1">
      <alignment horizontal="right"/>
    </xf>
    <xf numFmtId="10" fontId="29" fillId="0" borderId="27" xfId="11" applyNumberFormat="1" applyFont="1" applyBorder="1" applyAlignment="1">
      <alignment horizontal="right"/>
    </xf>
    <xf numFmtId="0" fontId="50" fillId="0" borderId="0" xfId="11" applyFont="1"/>
    <xf numFmtId="0" fontId="29" fillId="0" borderId="31" xfId="11" applyFont="1" applyBorder="1" applyAlignment="1">
      <alignment horizontal="right"/>
    </xf>
    <xf numFmtId="14" fontId="29" fillId="0" borderId="16" xfId="11" applyNumberFormat="1" applyFont="1" applyBorder="1"/>
    <xf numFmtId="0" fontId="31" fillId="0" borderId="0" xfId="11" applyFont="1"/>
    <xf numFmtId="0" fontId="32" fillId="0" borderId="0" xfId="11" applyFont="1"/>
    <xf numFmtId="0" fontId="16" fillId="0" borderId="17" xfId="4" applyFont="1" applyFill="1" applyBorder="1" applyAlignment="1" applyProtection="1"/>
    <xf numFmtId="0" fontId="47" fillId="0" borderId="0" xfId="11" applyFont="1"/>
    <xf numFmtId="0" fontId="52" fillId="0" borderId="0" xfId="12" applyFont="1" applyFill="1" applyBorder="1" applyAlignment="1" applyProtection="1"/>
    <xf numFmtId="0" fontId="29" fillId="0" borderId="17" xfId="11" applyFont="1" applyBorder="1" applyAlignment="1">
      <alignment horizontal="center"/>
    </xf>
    <xf numFmtId="0" fontId="29" fillId="0" borderId="27" xfId="11" applyFont="1" applyBorder="1"/>
    <xf numFmtId="0" fontId="29" fillId="0" borderId="33" xfId="11" applyFont="1" applyBorder="1"/>
    <xf numFmtId="3" fontId="29" fillId="0" borderId="26" xfId="11" applyNumberFormat="1" applyFont="1" applyBorder="1"/>
    <xf numFmtId="0" fontId="29" fillId="0" borderId="34" xfId="11" applyFont="1" applyBorder="1"/>
    <xf numFmtId="0" fontId="50" fillId="0" borderId="35" xfId="11" applyFont="1" applyBorder="1"/>
    <xf numFmtId="3" fontId="29" fillId="0" borderId="36" xfId="11" applyNumberFormat="1" applyFont="1" applyBorder="1"/>
    <xf numFmtId="0" fontId="29" fillId="0" borderId="35" xfId="11" applyFont="1" applyBorder="1"/>
    <xf numFmtId="3" fontId="29" fillId="9" borderId="36" xfId="11" applyNumberFormat="1" applyFont="1" applyFill="1" applyBorder="1"/>
    <xf numFmtId="0" fontId="29" fillId="0" borderId="16" xfId="11" applyFont="1" applyBorder="1"/>
    <xf numFmtId="0" fontId="29" fillId="0" borderId="37" xfId="11" applyFont="1" applyBorder="1"/>
    <xf numFmtId="4" fontId="29" fillId="9" borderId="38" xfId="11" applyNumberFormat="1" applyFont="1" applyFill="1" applyBorder="1"/>
    <xf numFmtId="3" fontId="29" fillId="0" borderId="38" xfId="11" applyNumberFormat="1" applyFont="1" applyBorder="1"/>
    <xf numFmtId="0" fontId="32" fillId="0" borderId="18" xfId="11" applyFont="1" applyBorder="1"/>
    <xf numFmtId="4" fontId="29" fillId="0" borderId="15" xfId="11" applyNumberFormat="1" applyFont="1" applyBorder="1"/>
    <xf numFmtId="3" fontId="29" fillId="0" borderId="15" xfId="11" applyNumberFormat="1" applyFont="1" applyBorder="1"/>
    <xf numFmtId="3" fontId="29" fillId="9" borderId="15" xfId="11" applyNumberFormat="1" applyFont="1" applyFill="1" applyBorder="1"/>
    <xf numFmtId="0" fontId="29" fillId="0" borderId="17" xfId="11" applyFont="1" applyBorder="1" applyAlignment="1">
      <alignment horizontal="center" wrapText="1"/>
    </xf>
    <xf numFmtId="0" fontId="29" fillId="0" borderId="15" xfId="11" applyFont="1" applyBorder="1" applyAlignment="1">
      <alignment horizontal="center" wrapText="1"/>
    </xf>
    <xf numFmtId="165" fontId="29" fillId="9" borderId="26" xfId="11" applyNumberFormat="1" applyFont="1" applyFill="1" applyBorder="1" applyAlignment="1">
      <alignment horizontal="center"/>
    </xf>
    <xf numFmtId="165" fontId="29" fillId="9" borderId="26" xfId="11" applyNumberFormat="1" applyFont="1" applyFill="1" applyBorder="1" applyAlignment="1">
      <alignment horizontal="center" vertical="center"/>
    </xf>
    <xf numFmtId="165" fontId="29" fillId="9" borderId="38" xfId="11" applyNumberFormat="1" applyFont="1" applyFill="1" applyBorder="1" applyAlignment="1">
      <alignment horizontal="center" wrapText="1"/>
    </xf>
    <xf numFmtId="165" fontId="29" fillId="9" borderId="16" xfId="11" applyNumberFormat="1" applyFont="1" applyFill="1" applyBorder="1" applyAlignment="1">
      <alignment horizontal="center"/>
    </xf>
    <xf numFmtId="165" fontId="29" fillId="0" borderId="15" xfId="11" applyNumberFormat="1" applyFont="1" applyBorder="1" applyAlignment="1">
      <alignment horizontal="center"/>
    </xf>
    <xf numFmtId="0" fontId="29" fillId="0" borderId="15" xfId="11" applyFont="1" applyBorder="1"/>
    <xf numFmtId="0" fontId="48" fillId="0" borderId="0" xfId="11" applyFont="1"/>
    <xf numFmtId="0" fontId="29" fillId="0" borderId="26" xfId="11" applyFont="1" applyBorder="1"/>
    <xf numFmtId="0" fontId="3" fillId="12" borderId="25" xfId="11" applyFont="1" applyFill="1" applyBorder="1" applyAlignment="1">
      <alignment horizontal="center"/>
    </xf>
    <xf numFmtId="0" fontId="29" fillId="12" borderId="26" xfId="11" applyFont="1" applyFill="1" applyBorder="1" applyAlignment="1">
      <alignment horizontal="center"/>
    </xf>
    <xf numFmtId="0" fontId="3" fillId="12" borderId="26" xfId="11" applyFont="1" applyFill="1" applyBorder="1" applyAlignment="1">
      <alignment horizontal="center"/>
    </xf>
    <xf numFmtId="0" fontId="29" fillId="0" borderId="36" xfId="11" applyFont="1" applyBorder="1"/>
    <xf numFmtId="0" fontId="3" fillId="12" borderId="30" xfId="11" applyFont="1" applyFill="1" applyBorder="1" applyAlignment="1">
      <alignment horizontal="center"/>
    </xf>
    <xf numFmtId="0" fontId="29" fillId="12" borderId="36" xfId="11" applyFont="1" applyFill="1" applyBorder="1" applyAlignment="1">
      <alignment horizontal="center"/>
    </xf>
    <xf numFmtId="0" fontId="3" fillId="12" borderId="36" xfId="11" applyFont="1" applyFill="1" applyBorder="1" applyAlignment="1">
      <alignment horizontal="center"/>
    </xf>
    <xf numFmtId="0" fontId="29" fillId="0" borderId="38" xfId="11" applyFont="1" applyBorder="1"/>
    <xf numFmtId="0" fontId="29" fillId="0" borderId="32" xfId="11" applyFont="1" applyBorder="1" applyAlignment="1">
      <alignment horizontal="center"/>
    </xf>
    <xf numFmtId="0" fontId="29" fillId="0" borderId="38" xfId="11" applyFont="1" applyBorder="1" applyAlignment="1">
      <alignment horizontal="center"/>
    </xf>
    <xf numFmtId="0" fontId="37" fillId="0" borderId="0" xfId="11" applyFont="1"/>
    <xf numFmtId="0" fontId="33" fillId="0" borderId="0" xfId="11" applyFont="1" applyAlignment="1">
      <alignment horizontal="center"/>
    </xf>
    <xf numFmtId="0" fontId="32" fillId="0" borderId="17" xfId="11" applyFont="1" applyBorder="1"/>
    <xf numFmtId="0" fontId="29" fillId="0" borderId="39" xfId="11" applyFont="1" applyBorder="1"/>
    <xf numFmtId="4" fontId="29" fillId="9" borderId="26" xfId="11" applyNumberFormat="1" applyFont="1" applyFill="1" applyBorder="1" applyAlignment="1">
      <alignment horizontal="center"/>
    </xf>
    <xf numFmtId="0" fontId="29" fillId="0" borderId="40" xfId="11" applyFont="1" applyBorder="1"/>
    <xf numFmtId="4" fontId="29" fillId="9" borderId="36" xfId="11" applyNumberFormat="1" applyFont="1" applyFill="1" applyBorder="1" applyAlignment="1">
      <alignment horizontal="center"/>
    </xf>
    <xf numFmtId="0" fontId="29" fillId="0" borderId="41" xfId="11" applyFont="1" applyBorder="1"/>
    <xf numFmtId="4" fontId="29" fillId="9" borderId="38" xfId="11" applyNumberFormat="1" applyFont="1" applyFill="1" applyBorder="1" applyAlignment="1">
      <alignment horizontal="center"/>
    </xf>
    <xf numFmtId="0" fontId="29" fillId="0" borderId="19" xfId="11" applyFont="1" applyBorder="1" applyAlignment="1">
      <alignment horizontal="right"/>
    </xf>
    <xf numFmtId="3" fontId="29" fillId="0" borderId="15" xfId="11" applyNumberFormat="1" applyFont="1" applyBorder="1" applyAlignment="1">
      <alignment horizontal="center"/>
    </xf>
    <xf numFmtId="3" fontId="29" fillId="9" borderId="33" xfId="11" applyNumberFormat="1" applyFont="1" applyFill="1" applyBorder="1" applyAlignment="1">
      <alignment horizontal="center"/>
    </xf>
    <xf numFmtId="4" fontId="29" fillId="9" borderId="41" xfId="11" applyNumberFormat="1" applyFont="1" applyFill="1" applyBorder="1" applyAlignment="1">
      <alignment horizontal="center"/>
    </xf>
    <xf numFmtId="3" fontId="29" fillId="0" borderId="19" xfId="11" applyNumberFormat="1" applyFont="1" applyBorder="1" applyAlignment="1">
      <alignment horizontal="center"/>
    </xf>
    <xf numFmtId="3" fontId="32" fillId="0" borderId="19" xfId="11" applyNumberFormat="1" applyFont="1" applyBorder="1" applyAlignment="1">
      <alignment horizontal="center"/>
    </xf>
    <xf numFmtId="0" fontId="29" fillId="0" borderId="22" xfId="11" applyFont="1" applyBorder="1" applyAlignment="1">
      <alignment vertical="top"/>
    </xf>
    <xf numFmtId="3" fontId="29" fillId="0" borderId="23" xfId="11" applyNumberFormat="1" applyFont="1" applyBorder="1" applyAlignment="1">
      <alignment horizontal="right" indent="1"/>
    </xf>
    <xf numFmtId="0" fontId="29" fillId="0" borderId="28" xfId="11" applyFont="1" applyBorder="1" applyAlignment="1">
      <alignment vertical="top"/>
    </xf>
    <xf numFmtId="0" fontId="29" fillId="0" borderId="0" xfId="11" applyFont="1" applyAlignment="1">
      <alignment vertical="top"/>
    </xf>
    <xf numFmtId="3" fontId="29" fillId="0" borderId="0" xfId="11" applyNumberFormat="1" applyFont="1" applyAlignment="1">
      <alignment horizontal="right" indent="1"/>
    </xf>
    <xf numFmtId="0" fontId="29" fillId="0" borderId="0" xfId="11" applyFont="1" applyAlignment="1">
      <alignment horizontal="left"/>
    </xf>
    <xf numFmtId="0" fontId="29" fillId="0" borderId="28" xfId="11" applyFont="1" applyBorder="1" applyAlignment="1">
      <alignment vertical="center"/>
    </xf>
    <xf numFmtId="0" fontId="29" fillId="0" borderId="20" xfId="11" applyFont="1" applyBorder="1" applyAlignment="1">
      <alignment vertical="center"/>
    </xf>
    <xf numFmtId="3" fontId="29" fillId="0" borderId="21" xfId="11" applyNumberFormat="1" applyFont="1" applyBorder="1" applyAlignment="1">
      <alignment horizontal="right" indent="1"/>
    </xf>
    <xf numFmtId="0" fontId="48" fillId="0" borderId="0" xfId="11" applyFont="1" applyAlignment="1">
      <alignment horizontal="center"/>
    </xf>
    <xf numFmtId="169" fontId="29" fillId="0" borderId="26" xfId="11" applyNumberFormat="1" applyFont="1" applyBorder="1" applyAlignment="1">
      <alignment horizontal="right"/>
    </xf>
    <xf numFmtId="169" fontId="29" fillId="0" borderId="39" xfId="11" applyNumberFormat="1" applyFont="1" applyBorder="1" applyAlignment="1">
      <alignment horizontal="right"/>
    </xf>
    <xf numFmtId="169" fontId="29" fillId="9" borderId="36" xfId="11" applyNumberFormat="1" applyFont="1" applyFill="1" applyBorder="1" applyAlignment="1">
      <alignment horizontal="right"/>
    </xf>
    <xf numFmtId="169" fontId="29" fillId="9" borderId="35" xfId="11" applyNumberFormat="1" applyFont="1" applyFill="1" applyBorder="1" applyAlignment="1">
      <alignment horizontal="right"/>
    </xf>
    <xf numFmtId="10" fontId="29" fillId="9" borderId="36" xfId="13" applyNumberFormat="1" applyFont="1" applyFill="1" applyBorder="1" applyAlignment="1">
      <alignment horizontal="center"/>
    </xf>
    <xf numFmtId="169" fontId="29" fillId="0" borderId="36" xfId="11" applyNumberFormat="1" applyFont="1" applyBorder="1" applyAlignment="1">
      <alignment horizontal="right"/>
    </xf>
    <xf numFmtId="169" fontId="29" fillId="0" borderId="35" xfId="11" applyNumberFormat="1" applyFont="1" applyBorder="1" applyAlignment="1">
      <alignment horizontal="right"/>
    </xf>
    <xf numFmtId="169" fontId="29" fillId="0" borderId="38" xfId="11" applyNumberFormat="1" applyFont="1" applyBorder="1" applyAlignment="1">
      <alignment horizontal="right"/>
    </xf>
    <xf numFmtId="169" fontId="29" fillId="0" borderId="37" xfId="11" applyNumberFormat="1" applyFont="1" applyBorder="1" applyAlignment="1">
      <alignment horizontal="right"/>
    </xf>
    <xf numFmtId="169" fontId="32" fillId="0" borderId="15" xfId="11" applyNumberFormat="1" applyFont="1" applyBorder="1" applyAlignment="1">
      <alignment horizontal="right"/>
    </xf>
    <xf numFmtId="169" fontId="32" fillId="0" borderId="17" xfId="11" applyNumberFormat="1" applyFont="1" applyBorder="1" applyAlignment="1">
      <alignment horizontal="right"/>
    </xf>
    <xf numFmtId="0" fontId="32" fillId="0" borderId="15" xfId="11" applyFont="1" applyBorder="1"/>
    <xf numFmtId="169" fontId="29" fillId="0" borderId="0" xfId="11" applyNumberFormat="1" applyFont="1" applyAlignment="1">
      <alignment horizontal="right"/>
    </xf>
    <xf numFmtId="169" fontId="29" fillId="9" borderId="15" xfId="11" quotePrefix="1" applyNumberFormat="1" applyFont="1" applyFill="1" applyBorder="1" applyAlignment="1">
      <alignment horizontal="right"/>
    </xf>
    <xf numFmtId="169" fontId="29" fillId="0" borderId="0" xfId="11" applyNumberFormat="1" applyFont="1"/>
    <xf numFmtId="0" fontId="32" fillId="0" borderId="17" xfId="11" applyFont="1" applyBorder="1" applyAlignment="1">
      <alignment horizontal="right"/>
    </xf>
    <xf numFmtId="3" fontId="32" fillId="0" borderId="15" xfId="11" applyNumberFormat="1" applyFont="1" applyBorder="1"/>
    <xf numFmtId="0" fontId="42" fillId="0" borderId="0" xfId="11" applyFont="1"/>
    <xf numFmtId="3" fontId="29" fillId="0" borderId="0" xfId="11" applyNumberFormat="1" applyFont="1"/>
    <xf numFmtId="3" fontId="32" fillId="9" borderId="15" xfId="11" applyNumberFormat="1" applyFont="1" applyFill="1" applyBorder="1"/>
    <xf numFmtId="0" fontId="32" fillId="0" borderId="19" xfId="11" applyFont="1" applyBorder="1" applyAlignment="1">
      <alignment horizontal="right"/>
    </xf>
    <xf numFmtId="0" fontId="29" fillId="0" borderId="33" xfId="11" applyFont="1" applyBorder="1" applyAlignment="1">
      <alignment horizontal="right"/>
    </xf>
    <xf numFmtId="0" fontId="29" fillId="0" borderId="41" xfId="11" applyFont="1" applyBorder="1" applyAlignment="1">
      <alignment horizontal="right"/>
    </xf>
    <xf numFmtId="3" fontId="29" fillId="9" borderId="38" xfId="11" applyNumberFormat="1" applyFont="1" applyFill="1" applyBorder="1"/>
    <xf numFmtId="0" fontId="37" fillId="0" borderId="17" xfId="11" applyFont="1" applyBorder="1"/>
    <xf numFmtId="0" fontId="29" fillId="0" borderId="0" xfId="11" applyFont="1" applyAlignment="1">
      <alignment vertical="top" wrapText="1"/>
    </xf>
    <xf numFmtId="0" fontId="29" fillId="0" borderId="34" xfId="11" applyFont="1" applyBorder="1" applyAlignment="1">
      <alignment horizontal="center"/>
    </xf>
    <xf numFmtId="0" fontId="29" fillId="0" borderId="26" xfId="11" applyFont="1" applyBorder="1" applyAlignment="1">
      <alignment horizontal="center"/>
    </xf>
    <xf numFmtId="0" fontId="29" fillId="0" borderId="36" xfId="11" applyFont="1" applyBorder="1" applyAlignment="1">
      <alignment horizontal="center"/>
    </xf>
    <xf numFmtId="0" fontId="29" fillId="0" borderId="42" xfId="11" applyFont="1" applyBorder="1"/>
    <xf numFmtId="2" fontId="1" fillId="9" borderId="36" xfId="11" applyNumberFormat="1" applyFont="1" applyFill="1" applyBorder="1" applyAlignment="1">
      <alignment horizontal="center"/>
    </xf>
    <xf numFmtId="0" fontId="29" fillId="0" borderId="43" xfId="11" applyFont="1" applyBorder="1"/>
    <xf numFmtId="0" fontId="32" fillId="0" borderId="18" xfId="11" applyFont="1" applyBorder="1" applyAlignment="1">
      <alignment horizontal="right"/>
    </xf>
    <xf numFmtId="2" fontId="29" fillId="0" borderId="15" xfId="11" applyNumberFormat="1" applyFont="1" applyBorder="1" applyAlignment="1">
      <alignment horizontal="center"/>
    </xf>
    <xf numFmtId="10" fontId="29" fillId="9" borderId="15" xfId="11" applyNumberFormat="1" applyFont="1" applyFill="1" applyBorder="1" applyAlignment="1">
      <alignment horizontal="center"/>
    </xf>
    <xf numFmtId="0" fontId="32" fillId="0" borderId="20" xfId="11" applyFont="1" applyBorder="1"/>
    <xf numFmtId="0" fontId="32" fillId="0" borderId="21" xfId="11" applyFont="1" applyBorder="1" applyAlignment="1">
      <alignment horizontal="right"/>
    </xf>
    <xf numFmtId="2" fontId="1" fillId="0" borderId="25" xfId="11" applyNumberFormat="1" applyFont="1" applyBorder="1" applyAlignment="1">
      <alignment horizontal="center"/>
    </xf>
    <xf numFmtId="169" fontId="3" fillId="0" borderId="26" xfId="11" applyNumberFormat="1" applyFont="1" applyBorder="1" applyAlignment="1">
      <alignment horizontal="center"/>
    </xf>
    <xf numFmtId="4" fontId="29" fillId="0" borderId="30" xfId="11" applyNumberFormat="1" applyFont="1" applyBorder="1" applyAlignment="1">
      <alignment horizontal="center" vertical="center"/>
    </xf>
    <xf numFmtId="0" fontId="3" fillId="0" borderId="36" xfId="11" applyFont="1" applyBorder="1"/>
    <xf numFmtId="0" fontId="3" fillId="0" borderId="32" xfId="11" applyFont="1" applyBorder="1"/>
    <xf numFmtId="0" fontId="3" fillId="0" borderId="38" xfId="11" applyFont="1" applyBorder="1"/>
    <xf numFmtId="169" fontId="3" fillId="0" borderId="19" xfId="11" applyNumberFormat="1" applyFont="1" applyBorder="1" applyAlignment="1">
      <alignment horizontal="center"/>
    </xf>
    <xf numFmtId="170" fontId="29" fillId="9" borderId="15" xfId="11" applyNumberFormat="1" applyFont="1" applyFill="1" applyBorder="1"/>
    <xf numFmtId="171" fontId="29" fillId="0" borderId="0" xfId="11" applyNumberFormat="1" applyFont="1"/>
    <xf numFmtId="170" fontId="29" fillId="0" borderId="15" xfId="11" applyNumberFormat="1" applyFont="1" applyBorder="1"/>
    <xf numFmtId="165" fontId="5" fillId="0" borderId="0" xfId="11" applyNumberFormat="1" applyFont="1"/>
    <xf numFmtId="0" fontId="29" fillId="0" borderId="22" xfId="11" applyFont="1" applyBorder="1" applyAlignment="1">
      <alignment horizontal="right"/>
    </xf>
    <xf numFmtId="165" fontId="5" fillId="0" borderId="0" xfId="2" applyNumberFormat="1" applyFont="1"/>
    <xf numFmtId="0" fontId="29" fillId="0" borderId="28" xfId="11" applyFont="1" applyBorder="1" applyAlignment="1">
      <alignment horizontal="right"/>
    </xf>
    <xf numFmtId="0" fontId="29" fillId="0" borderId="20" xfId="11" applyFont="1" applyBorder="1" applyAlignment="1">
      <alignment horizontal="right"/>
    </xf>
    <xf numFmtId="0" fontId="29" fillId="0" borderId="17" xfId="11" applyFont="1" applyBorder="1" applyAlignment="1">
      <alignment horizontal="right"/>
    </xf>
    <xf numFmtId="0" fontId="31" fillId="0" borderId="0" xfId="11" applyFont="1" applyAlignment="1">
      <alignment horizontal="left"/>
    </xf>
    <xf numFmtId="0" fontId="47" fillId="0" borderId="0" xfId="11" applyFont="1" applyAlignment="1">
      <alignment horizontal="center"/>
    </xf>
    <xf numFmtId="0" fontId="29" fillId="0" borderId="0" xfId="11" applyFont="1" applyAlignment="1">
      <alignment horizontal="center" wrapText="1"/>
    </xf>
    <xf numFmtId="4" fontId="29" fillId="0" borderId="26" xfId="11" applyNumberFormat="1" applyFont="1" applyBorder="1"/>
    <xf numFmtId="171" fontId="29" fillId="9" borderId="26" xfId="11" applyNumberFormat="1" applyFont="1" applyFill="1" applyBorder="1" applyAlignment="1">
      <alignment horizontal="center"/>
    </xf>
    <xf numFmtId="171" fontId="29" fillId="9" borderId="36" xfId="11" applyNumberFormat="1" applyFont="1" applyFill="1" applyBorder="1" applyAlignment="1">
      <alignment horizontal="center"/>
    </xf>
    <xf numFmtId="10" fontId="29" fillId="0" borderId="38" xfId="11" applyNumberFormat="1" applyFont="1" applyBorder="1" applyAlignment="1">
      <alignment horizontal="center"/>
    </xf>
    <xf numFmtId="0" fontId="32" fillId="0" borderId="17" xfId="11" applyFont="1" applyBorder="1" applyAlignment="1">
      <alignment wrapText="1"/>
    </xf>
    <xf numFmtId="0" fontId="32" fillId="0" borderId="19" xfId="11" applyFont="1" applyBorder="1" applyAlignment="1">
      <alignment wrapText="1"/>
    </xf>
    <xf numFmtId="0" fontId="32" fillId="0" borderId="15" xfId="11" applyFont="1" applyBorder="1" applyAlignment="1">
      <alignment horizontal="center"/>
    </xf>
    <xf numFmtId="10" fontId="29" fillId="0" borderId="0" xfId="14" applyNumberFormat="1" applyFont="1" applyFill="1"/>
    <xf numFmtId="10" fontId="29" fillId="9" borderId="27" xfId="11" applyNumberFormat="1" applyFont="1" applyFill="1" applyBorder="1" applyAlignment="1">
      <alignment horizontal="center"/>
    </xf>
    <xf numFmtId="10" fontId="29" fillId="0" borderId="0" xfId="11" applyNumberFormat="1" applyFont="1"/>
    <xf numFmtId="10" fontId="29" fillId="9" borderId="36" xfId="11" applyNumberFormat="1" applyFont="1" applyFill="1" applyBorder="1" applyAlignment="1">
      <alignment horizontal="center"/>
    </xf>
    <xf numFmtId="10" fontId="29" fillId="9" borderId="38" xfId="11" applyNumberFormat="1" applyFont="1" applyFill="1" applyBorder="1" applyAlignment="1">
      <alignment horizontal="center"/>
    </xf>
    <xf numFmtId="10" fontId="32" fillId="0" borderId="0" xfId="14" applyNumberFormat="1" applyFont="1" applyFill="1"/>
    <xf numFmtId="0" fontId="29" fillId="0" borderId="23" xfId="11" applyFont="1" applyBorder="1" applyAlignment="1">
      <alignment horizontal="left"/>
    </xf>
    <xf numFmtId="0" fontId="29" fillId="0" borderId="28" xfId="11" applyFont="1" applyBorder="1" applyAlignment="1">
      <alignment horizontal="center"/>
    </xf>
    <xf numFmtId="0" fontId="29" fillId="0" borderId="26" xfId="11" applyFont="1" applyBorder="1" applyAlignment="1">
      <alignment horizontal="left"/>
    </xf>
    <xf numFmtId="166" fontId="29" fillId="9" borderId="26" xfId="9" applyFont="1" applyFill="1" applyBorder="1" applyAlignment="1">
      <alignment horizontal="center"/>
    </xf>
    <xf numFmtId="172" fontId="29" fillId="9" borderId="26" xfId="9" applyNumberFormat="1" applyFont="1" applyFill="1" applyBorder="1" applyAlignment="1">
      <alignment horizontal="center"/>
    </xf>
    <xf numFmtId="10" fontId="29" fillId="9" borderId="26" xfId="2" applyNumberFormat="1" applyFont="1" applyFill="1" applyBorder="1" applyAlignment="1">
      <alignment horizontal="center"/>
    </xf>
    <xf numFmtId="0" fontId="53" fillId="0" borderId="0" xfId="11" applyFont="1"/>
    <xf numFmtId="0" fontId="29" fillId="0" borderId="36" xfId="11" applyFont="1" applyBorder="1" applyAlignment="1">
      <alignment horizontal="left"/>
    </xf>
    <xf numFmtId="166" fontId="29" fillId="9" borderId="44" xfId="9" applyFont="1" applyFill="1" applyBorder="1" applyAlignment="1">
      <alignment horizontal="center"/>
    </xf>
    <xf numFmtId="172" fontId="29" fillId="9" borderId="44" xfId="9" applyNumberFormat="1" applyFont="1" applyFill="1" applyBorder="1" applyAlignment="1">
      <alignment horizontal="center"/>
    </xf>
    <xf numFmtId="10" fontId="29" fillId="9" borderId="44" xfId="2" applyNumberFormat="1" applyFont="1" applyFill="1" applyBorder="1" applyAlignment="1">
      <alignment horizontal="center"/>
    </xf>
    <xf numFmtId="0" fontId="29" fillId="0" borderId="38" xfId="11" applyFont="1" applyBorder="1" applyAlignment="1">
      <alignment horizontal="left"/>
    </xf>
    <xf numFmtId="166" fontId="29" fillId="9" borderId="38" xfId="9" applyFont="1" applyFill="1" applyBorder="1" applyAlignment="1">
      <alignment horizontal="center"/>
    </xf>
    <xf numFmtId="172" fontId="29" fillId="9" borderId="38" xfId="9" applyNumberFormat="1" applyFont="1" applyFill="1" applyBorder="1" applyAlignment="1">
      <alignment horizontal="center"/>
    </xf>
    <xf numFmtId="10" fontId="29" fillId="9" borderId="38" xfId="2" applyNumberFormat="1" applyFont="1" applyFill="1" applyBorder="1" applyAlignment="1">
      <alignment horizontal="center"/>
    </xf>
    <xf numFmtId="0" fontId="54" fillId="0" borderId="0" xfId="11" applyFont="1"/>
    <xf numFmtId="0" fontId="29" fillId="0" borderId="18" xfId="11" applyFont="1" applyBorder="1" applyAlignment="1">
      <alignment horizontal="left"/>
    </xf>
    <xf numFmtId="166" fontId="54" fillId="0" borderId="0" xfId="11" applyNumberFormat="1" applyFont="1"/>
    <xf numFmtId="0" fontId="50" fillId="0" borderId="0" xfId="11" applyFont="1" applyAlignment="1">
      <alignment horizontal="center"/>
    </xf>
    <xf numFmtId="0" fontId="29" fillId="0" borderId="25" xfId="11" applyFont="1" applyBorder="1" applyAlignment="1">
      <alignment horizontal="left"/>
    </xf>
    <xf numFmtId="10" fontId="29" fillId="0" borderId="26" xfId="11" applyNumberFormat="1" applyFont="1" applyBorder="1" applyAlignment="1">
      <alignment horizontal="center"/>
    </xf>
    <xf numFmtId="0" fontId="29" fillId="0" borderId="32" xfId="11" applyFont="1" applyBorder="1" applyAlignment="1">
      <alignment horizontal="left"/>
    </xf>
    <xf numFmtId="10" fontId="29" fillId="13" borderId="38" xfId="11" applyNumberFormat="1" applyFont="1" applyFill="1" applyBorder="1" applyAlignment="1">
      <alignment horizontal="center"/>
    </xf>
    <xf numFmtId="0" fontId="29" fillId="0" borderId="28" xfId="11" applyFont="1" applyBorder="1" applyAlignment="1">
      <alignment horizontal="left"/>
    </xf>
    <xf numFmtId="0" fontId="32" fillId="0" borderId="31" xfId="11" applyFont="1" applyBorder="1" applyAlignment="1">
      <alignment horizontal="right"/>
    </xf>
    <xf numFmtId="10" fontId="32" fillId="0" borderId="16" xfId="13" applyNumberFormat="1" applyFont="1" applyFill="1" applyBorder="1" applyAlignment="1">
      <alignment horizontal="center"/>
    </xf>
    <xf numFmtId="0" fontId="29" fillId="0" borderId="27" xfId="11" applyFont="1" applyBorder="1" applyAlignment="1">
      <alignment horizontal="left"/>
    </xf>
    <xf numFmtId="0" fontId="29" fillId="0" borderId="34" xfId="11" applyFont="1" applyBorder="1" applyAlignment="1">
      <alignment horizontal="left"/>
    </xf>
    <xf numFmtId="10" fontId="29" fillId="0" borderId="36" xfId="11" applyNumberFormat="1" applyFont="1" applyBorder="1" applyAlignment="1">
      <alignment horizontal="center"/>
    </xf>
    <xf numFmtId="0" fontId="29" fillId="0" borderId="16" xfId="11" applyFont="1" applyBorder="1" applyAlignment="1">
      <alignment horizontal="left"/>
    </xf>
    <xf numFmtId="0" fontId="29" fillId="0" borderId="0" xfId="11" applyFont="1" applyAlignment="1">
      <alignment horizontal="right"/>
    </xf>
    <xf numFmtId="10" fontId="29" fillId="9" borderId="26" xfId="11" applyNumberFormat="1" applyFont="1" applyFill="1" applyBorder="1" applyAlignment="1">
      <alignment horizontal="center"/>
    </xf>
    <xf numFmtId="165" fontId="29" fillId="0" borderId="0" xfId="14" applyNumberFormat="1" applyFont="1" applyFill="1" applyBorder="1"/>
    <xf numFmtId="0" fontId="29" fillId="0" borderId="36" xfId="11" quotePrefix="1" applyFont="1" applyBorder="1" applyAlignment="1">
      <alignment horizontal="center"/>
    </xf>
    <xf numFmtId="0" fontId="5" fillId="0" borderId="0" xfId="11" applyFont="1" applyAlignment="1">
      <alignment horizontal="center"/>
    </xf>
    <xf numFmtId="10" fontId="29" fillId="0" borderId="0" xfId="11" applyNumberFormat="1" applyFont="1" applyAlignment="1">
      <alignment horizontal="center"/>
    </xf>
    <xf numFmtId="10" fontId="29" fillId="13" borderId="26" xfId="11" applyNumberFormat="1" applyFont="1" applyFill="1" applyBorder="1" applyAlignment="1">
      <alignment horizontal="center"/>
    </xf>
    <xf numFmtId="0" fontId="29" fillId="0" borderId="33" xfId="11" applyFont="1" applyBorder="1" applyAlignment="1">
      <alignment horizontal="center"/>
    </xf>
    <xf numFmtId="0" fontId="29" fillId="0" borderId="41" xfId="11" applyFont="1" applyBorder="1" applyAlignment="1">
      <alignment horizontal="center"/>
    </xf>
    <xf numFmtId="3" fontId="29" fillId="9" borderId="41" xfId="11" applyNumberFormat="1" applyFont="1" applyFill="1" applyBorder="1" applyAlignment="1">
      <alignment horizontal="center"/>
    </xf>
    <xf numFmtId="49" fontId="29" fillId="0" borderId="0" xfId="11" applyNumberFormat="1" applyFont="1" applyAlignment="1">
      <alignment horizontal="center"/>
    </xf>
    <xf numFmtId="4" fontId="29" fillId="0" borderId="0" xfId="11" applyNumberFormat="1" applyFont="1" applyAlignment="1">
      <alignment horizontal="center"/>
    </xf>
    <xf numFmtId="0" fontId="29" fillId="0" borderId="27" xfId="11" applyFont="1" applyBorder="1" applyAlignment="1">
      <alignment horizontal="center" wrapText="1"/>
    </xf>
    <xf numFmtId="10" fontId="29" fillId="9" borderId="26" xfId="13" applyNumberFormat="1" applyFont="1" applyFill="1" applyBorder="1" applyAlignment="1">
      <alignment horizontal="center"/>
    </xf>
    <xf numFmtId="10" fontId="29" fillId="0" borderId="0" xfId="14" applyNumberFormat="1" applyFont="1" applyFill="1" applyBorder="1"/>
    <xf numFmtId="10" fontId="29" fillId="9" borderId="38" xfId="13" applyNumberFormat="1" applyFont="1" applyFill="1" applyBorder="1" applyAlignment="1">
      <alignment horizontal="center"/>
    </xf>
    <xf numFmtId="0" fontId="55" fillId="0" borderId="0" xfId="11" applyFont="1" applyAlignment="1">
      <alignment horizontal="center"/>
    </xf>
    <xf numFmtId="0" fontId="31" fillId="0" borderId="0" xfId="11" applyFont="1" applyAlignment="1">
      <alignment horizontal="center" vertical="center"/>
    </xf>
    <xf numFmtId="0" fontId="29" fillId="0" borderId="15" xfId="11" applyFont="1" applyBorder="1" applyAlignment="1">
      <alignment horizontal="center" vertical="center" wrapText="1"/>
    </xf>
    <xf numFmtId="0" fontId="29" fillId="0" borderId="15" xfId="11" applyFont="1" applyBorder="1" applyAlignment="1">
      <alignment horizontal="right"/>
    </xf>
    <xf numFmtId="3" fontId="29" fillId="9" borderId="15" xfId="13" applyNumberFormat="1" applyFont="1" applyFill="1" applyBorder="1" applyAlignment="1">
      <alignment horizontal="right" indent="1"/>
    </xf>
    <xf numFmtId="10" fontId="29" fillId="9" borderId="15" xfId="13" applyNumberFormat="1" applyFont="1" applyFill="1" applyBorder="1" applyAlignment="1">
      <alignment horizontal="right" indent="1"/>
    </xf>
    <xf numFmtId="0" fontId="29" fillId="0" borderId="27" xfId="11" applyFont="1" applyBorder="1" applyAlignment="1">
      <alignment horizontal="right"/>
    </xf>
    <xf numFmtId="0" fontId="32" fillId="0" borderId="45" xfId="11" applyFont="1" applyBorder="1" applyAlignment="1">
      <alignment horizontal="right"/>
    </xf>
    <xf numFmtId="3" fontId="32" fillId="0" borderId="46" xfId="13" applyNumberFormat="1" applyFont="1" applyFill="1" applyBorder="1" applyAlignment="1">
      <alignment horizontal="right" indent="1"/>
    </xf>
    <xf numFmtId="165" fontId="32" fillId="0" borderId="47" xfId="13" applyNumberFormat="1" applyFont="1" applyFill="1" applyBorder="1" applyAlignment="1">
      <alignment horizontal="right" indent="1"/>
    </xf>
    <xf numFmtId="0" fontId="48" fillId="8" borderId="0" xfId="11" applyFont="1" applyFill="1" applyAlignment="1">
      <alignment vertical="center"/>
    </xf>
    <xf numFmtId="0" fontId="32" fillId="0" borderId="0" xfId="11" applyFont="1" applyAlignment="1">
      <alignment horizontal="left"/>
    </xf>
    <xf numFmtId="0" fontId="29" fillId="0" borderId="0" xfId="11" applyFont="1" applyAlignment="1">
      <alignment horizontal="left" wrapText="1"/>
    </xf>
    <xf numFmtId="0" fontId="29" fillId="0" borderId="0" xfId="11" quotePrefix="1" applyFont="1"/>
    <xf numFmtId="0" fontId="45" fillId="0" borderId="0" xfId="11" applyFont="1"/>
    <xf numFmtId="0" fontId="45" fillId="0" borderId="0" xfId="11" applyFont="1" applyAlignment="1">
      <alignment horizontal="left" wrapText="1"/>
    </xf>
    <xf numFmtId="0" fontId="29" fillId="9" borderId="0" xfId="11" applyFont="1" applyFill="1" applyAlignment="1">
      <alignment horizontal="center"/>
    </xf>
    <xf numFmtId="14" fontId="29" fillId="9" borderId="0" xfId="11" applyNumberFormat="1" applyFont="1" applyFill="1" applyAlignment="1">
      <alignment horizontal="center"/>
    </xf>
    <xf numFmtId="0" fontId="41" fillId="0" borderId="0" xfId="11" applyAlignment="1">
      <alignment horizontal="center"/>
    </xf>
    <xf numFmtId="0" fontId="56" fillId="0" borderId="0" xfId="11" applyFont="1"/>
    <xf numFmtId="0" fontId="41" fillId="0" borderId="0" xfId="11"/>
    <xf numFmtId="173" fontId="41" fillId="0" borderId="15" xfId="11" applyNumberFormat="1" applyBorder="1" applyAlignment="1">
      <alignment horizontal="center"/>
    </xf>
    <xf numFmtId="0" fontId="41" fillId="0" borderId="25" xfId="11" applyBorder="1"/>
    <xf numFmtId="3" fontId="57" fillId="9" borderId="26" xfId="11" applyNumberFormat="1" applyFont="1" applyFill="1" applyBorder="1"/>
    <xf numFmtId="3" fontId="57" fillId="0" borderId="26" xfId="11" applyNumberFormat="1" applyFont="1" applyBorder="1"/>
    <xf numFmtId="0" fontId="41" fillId="0" borderId="32" xfId="11" applyBorder="1"/>
    <xf numFmtId="3" fontId="57" fillId="9" borderId="38" xfId="11" applyNumberFormat="1" applyFont="1" applyFill="1" applyBorder="1"/>
    <xf numFmtId="3" fontId="57" fillId="0" borderId="38" xfId="11" applyNumberFormat="1" applyFont="1" applyBorder="1"/>
    <xf numFmtId="0" fontId="58" fillId="0" borderId="17" xfId="11" applyFont="1" applyBorder="1"/>
    <xf numFmtId="3" fontId="59" fillId="0" borderId="15" xfId="11" applyNumberFormat="1" applyFont="1" applyBorder="1"/>
    <xf numFmtId="0" fontId="41" fillId="0" borderId="30" xfId="11" applyBorder="1"/>
    <xf numFmtId="3" fontId="57" fillId="0" borderId="36" xfId="11" applyNumberFormat="1" applyFont="1" applyBorder="1"/>
    <xf numFmtId="3" fontId="57" fillId="9" borderId="36" xfId="11" applyNumberFormat="1" applyFont="1" applyFill="1" applyBorder="1"/>
    <xf numFmtId="1" fontId="41" fillId="0" borderId="15" xfId="11" applyNumberFormat="1" applyBorder="1" applyAlignment="1">
      <alignment horizontal="center"/>
    </xf>
    <xf numFmtId="0" fontId="41" fillId="0" borderId="17" xfId="11" applyBorder="1"/>
    <xf numFmtId="0" fontId="29" fillId="0" borderId="10" xfId="3" applyFont="1" applyBorder="1" applyAlignment="1">
      <alignment horizontal="center" vertical="center" wrapText="1"/>
    </xf>
    <xf numFmtId="0" fontId="32" fillId="0" borderId="0" xfId="6" quotePrefix="1" applyFont="1" applyAlignment="1">
      <alignment horizontal="left" vertical="center" wrapText="1"/>
    </xf>
    <xf numFmtId="0" fontId="32" fillId="0" borderId="0" xfId="6" applyFont="1" applyAlignment="1">
      <alignment horizontal="left" vertical="center" wrapText="1"/>
    </xf>
    <xf numFmtId="0" fontId="61" fillId="0" borderId="0" xfId="3" applyFont="1" applyAlignment="1">
      <alignment horizontal="center" vertical="center" wrapText="1"/>
    </xf>
    <xf numFmtId="0" fontId="33" fillId="0" borderId="0" xfId="6" applyFont="1" applyAlignment="1" applyProtection="1">
      <alignment horizontal="center" vertical="center" wrapText="1"/>
      <protection locked="0"/>
    </xf>
    <xf numFmtId="0" fontId="61" fillId="0" borderId="0" xfId="6" applyFont="1" applyAlignment="1">
      <alignment horizontal="center" vertical="center" wrapText="1"/>
    </xf>
    <xf numFmtId="14" fontId="61" fillId="0" borderId="0" xfId="6" applyNumberFormat="1" applyFont="1" applyAlignment="1">
      <alignment horizontal="center" vertical="center" wrapText="1"/>
    </xf>
    <xf numFmtId="166" fontId="29" fillId="0" borderId="0" xfId="15" applyFont="1" applyFill="1" applyBorder="1" applyAlignment="1" applyProtection="1">
      <alignment horizontal="center" vertical="center" wrapText="1"/>
    </xf>
    <xf numFmtId="170" fontId="0" fillId="0" borderId="0" xfId="8" applyNumberFormat="1" applyFont="1" applyProtection="1"/>
    <xf numFmtId="10" fontId="61" fillId="0" borderId="0" xfId="3" applyNumberFormat="1" applyFont="1" applyAlignment="1">
      <alignment horizontal="center" vertical="center" wrapText="1"/>
    </xf>
    <xf numFmtId="0" fontId="29" fillId="0" borderId="49" xfId="6" applyFont="1" applyBorder="1" applyAlignment="1">
      <alignment horizontal="center" vertical="center" wrapText="1"/>
    </xf>
    <xf numFmtId="0" fontId="29" fillId="0" borderId="48" xfId="6" applyFont="1" applyBorder="1" applyAlignment="1">
      <alignment horizontal="center" vertical="center" wrapText="1"/>
    </xf>
    <xf numFmtId="0" fontId="16" fillId="0" borderId="52" xfId="5" quotePrefix="1" applyFill="1" applyBorder="1" applyAlignment="1">
      <alignment horizontal="center" vertical="center" wrapText="1"/>
    </xf>
    <xf numFmtId="0" fontId="29" fillId="0" borderId="52" xfId="6" applyFont="1" applyBorder="1" applyAlignment="1">
      <alignment horizontal="center" vertical="center" wrapText="1"/>
    </xf>
    <xf numFmtId="164" fontId="29" fillId="0" borderId="0" xfId="6" quotePrefix="1" applyNumberFormat="1" applyFont="1" applyAlignment="1" applyProtection="1">
      <alignment horizontal="center" vertical="center" wrapText="1"/>
      <protection locked="0"/>
    </xf>
    <xf numFmtId="3" fontId="29" fillId="0" borderId="0" xfId="6" quotePrefix="1" applyNumberFormat="1" applyFont="1" applyAlignment="1" applyProtection="1">
      <alignment horizontal="center" vertical="center" wrapText="1"/>
      <protection locked="0"/>
    </xf>
    <xf numFmtId="0" fontId="33" fillId="0" borderId="0" xfId="6" applyFont="1" applyAlignment="1" applyProtection="1">
      <alignment horizontal="right" vertical="center" wrapText="1"/>
      <protection locked="0"/>
    </xf>
    <xf numFmtId="0" fontId="29" fillId="0" borderId="0" xfId="6" quotePrefix="1" applyFont="1" applyAlignment="1" applyProtection="1">
      <alignment horizontal="center" vertical="center" wrapText="1"/>
      <protection locked="0"/>
    </xf>
    <xf numFmtId="164" fontId="29" fillId="0" borderId="0" xfId="6" applyNumberFormat="1" applyFont="1" applyAlignment="1" applyProtection="1">
      <alignment horizontal="center" vertical="center" wrapText="1"/>
      <protection locked="0"/>
    </xf>
    <xf numFmtId="164" fontId="36" fillId="0" borderId="0" xfId="6" applyNumberFormat="1" applyFont="1" applyAlignment="1" applyProtection="1">
      <alignment horizontal="center" vertical="center" wrapText="1"/>
      <protection locked="0"/>
    </xf>
    <xf numFmtId="1" fontId="29" fillId="0" borderId="0" xfId="6" applyNumberFormat="1" applyFont="1" applyAlignment="1" applyProtection="1">
      <alignment horizontal="center" vertical="center" wrapText="1"/>
      <protection locked="0"/>
    </xf>
    <xf numFmtId="3" fontId="29" fillId="0" borderId="0" xfId="6" applyNumberFormat="1" applyFont="1" applyAlignment="1" applyProtection="1">
      <alignment horizontal="center" vertical="center" wrapText="1"/>
      <protection locked="0"/>
    </xf>
    <xf numFmtId="165" fontId="29" fillId="0" borderId="0" xfId="7" applyNumberFormat="1" applyFont="1" applyFill="1" applyBorder="1" applyAlignment="1" applyProtection="1">
      <alignment horizontal="center" vertical="center" wrapText="1"/>
      <protection locked="0"/>
    </xf>
    <xf numFmtId="0" fontId="46" fillId="5" borderId="0" xfId="6" applyFont="1" applyFill="1" applyAlignment="1">
      <alignment horizontal="center" vertical="center" wrapText="1"/>
    </xf>
    <xf numFmtId="0" fontId="37" fillId="5" borderId="0" xfId="6" applyFont="1" applyFill="1" applyAlignment="1">
      <alignment horizontal="center" vertical="center" wrapText="1"/>
    </xf>
    <xf numFmtId="165" fontId="36" fillId="0" borderId="0" xfId="7" applyNumberFormat="1" applyFont="1" applyFill="1" applyBorder="1" applyAlignment="1" applyProtection="1">
      <alignment horizontal="center" vertical="center" wrapText="1"/>
      <protection locked="0"/>
    </xf>
    <xf numFmtId="165" fontId="1" fillId="0" borderId="0" xfId="6" applyNumberFormat="1" applyAlignment="1">
      <alignment horizontal="center" vertical="center" wrapText="1"/>
    </xf>
    <xf numFmtId="0" fontId="16" fillId="0" borderId="55" xfId="5" applyBorder="1" applyAlignment="1" applyProtection="1">
      <alignment vertical="center" wrapText="1"/>
      <protection locked="0"/>
    </xf>
    <xf numFmtId="0" fontId="1" fillId="0" borderId="48" xfId="6" applyBorder="1"/>
    <xf numFmtId="0" fontId="16" fillId="0" borderId="0" xfId="5" applyAlignment="1">
      <alignment vertical="center" wrapText="1"/>
    </xf>
    <xf numFmtId="0" fontId="29" fillId="0" borderId="56" xfId="6" applyFont="1" applyBorder="1" applyAlignment="1">
      <alignment horizontal="center" vertical="center" wrapText="1"/>
    </xf>
    <xf numFmtId="0" fontId="16" fillId="0" borderId="0" xfId="5" quotePrefix="1" applyAlignment="1">
      <alignment horizontal="center" vertical="center" wrapText="1"/>
    </xf>
    <xf numFmtId="0" fontId="1" fillId="0" borderId="52" xfId="6" applyBorder="1"/>
    <xf numFmtId="166" fontId="29" fillId="0" borderId="0" xfId="1" applyFont="1" applyAlignment="1" applyProtection="1">
      <alignment horizontal="center" vertical="center" wrapText="1"/>
      <protection locked="0"/>
    </xf>
    <xf numFmtId="0" fontId="29" fillId="0" borderId="0" xfId="16" applyFont="1" applyAlignment="1" applyProtection="1">
      <alignment horizontal="center" vertical="center" wrapText="1"/>
      <protection locked="0"/>
    </xf>
    <xf numFmtId="0" fontId="32" fillId="0" borderId="0" xfId="6" applyFont="1" applyAlignment="1">
      <alignment vertical="center" wrapText="1"/>
    </xf>
    <xf numFmtId="165" fontId="29" fillId="0" borderId="0" xfId="16" applyNumberFormat="1" applyFont="1" applyAlignment="1" applyProtection="1">
      <alignment horizontal="center" vertical="center" wrapText="1"/>
      <protection locked="0"/>
    </xf>
    <xf numFmtId="165" fontId="1" fillId="0" borderId="0" xfId="6" applyNumberFormat="1" applyAlignment="1">
      <alignment horizontal="center" vertical="center"/>
    </xf>
    <xf numFmtId="165" fontId="29" fillId="0" borderId="0" xfId="6" applyNumberFormat="1" applyFont="1" applyAlignment="1" applyProtection="1">
      <alignment horizontal="center" vertical="center" wrapText="1"/>
      <protection locked="0"/>
    </xf>
    <xf numFmtId="165" fontId="29" fillId="0" borderId="0" xfId="6" quotePrefix="1" applyNumberFormat="1" applyFont="1" applyAlignment="1" applyProtection="1">
      <alignment horizontal="center" vertical="center" wrapText="1"/>
      <protection locked="0"/>
    </xf>
    <xf numFmtId="0" fontId="31" fillId="0" borderId="0" xfId="6" applyFont="1" applyAlignment="1" applyProtection="1">
      <alignment horizontal="center" vertical="center" wrapText="1"/>
      <protection locked="0"/>
    </xf>
    <xf numFmtId="165" fontId="29" fillId="0" borderId="0" xfId="7" applyNumberFormat="1" applyFont="1" applyAlignment="1">
      <alignment horizontal="center" vertical="center" wrapText="1"/>
    </xf>
    <xf numFmtId="165" fontId="45" fillId="0" borderId="0" xfId="7" applyNumberFormat="1" applyFont="1" applyAlignment="1">
      <alignment horizontal="center" vertical="center" wrapText="1"/>
    </xf>
    <xf numFmtId="165" fontId="0" fillId="0" borderId="0" xfId="7" applyNumberFormat="1" applyFont="1" applyAlignment="1">
      <alignment horizontal="center" vertical="center" wrapText="1"/>
    </xf>
    <xf numFmtId="9" fontId="33" fillId="0" borderId="0" xfId="7" applyFont="1" applyAlignment="1">
      <alignment horizontal="center" vertical="center" wrapText="1"/>
    </xf>
    <xf numFmtId="9" fontId="29" fillId="0" borderId="0" xfId="7" applyFont="1" applyAlignment="1">
      <alignment horizontal="center" vertical="center" wrapText="1"/>
    </xf>
    <xf numFmtId="165" fontId="29" fillId="0" borderId="0" xfId="7" quotePrefix="1" applyNumberFormat="1" applyFont="1" applyAlignment="1">
      <alignment horizontal="center" vertical="center" wrapText="1"/>
    </xf>
    <xf numFmtId="165" fontId="36" fillId="0" borderId="0" xfId="7" applyNumberFormat="1" applyFont="1" applyAlignment="1">
      <alignment horizontal="center" vertical="center" wrapText="1"/>
    </xf>
    <xf numFmtId="0" fontId="29" fillId="9" borderId="0" xfId="11" applyFont="1" applyFill="1" applyBorder="1" applyAlignment="1">
      <alignment horizontal="center"/>
    </xf>
    <xf numFmtId="14" fontId="29" fillId="9" borderId="0" xfId="11" applyNumberFormat="1" applyFont="1" applyFill="1" applyBorder="1" applyAlignment="1">
      <alignment horizontal="center"/>
    </xf>
    <xf numFmtId="14" fontId="41" fillId="0" borderId="0" xfId="11" applyNumberFormat="1" applyBorder="1" applyAlignment="1">
      <alignment horizontal="center"/>
    </xf>
    <xf numFmtId="3" fontId="57" fillId="0" borderId="0" xfId="11" applyNumberFormat="1" applyFont="1" applyBorder="1"/>
    <xf numFmtId="3" fontId="59" fillId="0" borderId="0" xfId="11" applyNumberFormat="1" applyFont="1" applyBorder="1"/>
    <xf numFmtId="0" fontId="41" fillId="0" borderId="0" xfId="11" applyBorder="1"/>
    <xf numFmtId="1" fontId="41" fillId="0" borderId="0" xfId="11" applyNumberFormat="1" applyBorder="1" applyAlignment="1">
      <alignment horizontal="center"/>
    </xf>
    <xf numFmtId="0" fontId="41" fillId="0" borderId="29" xfId="11" applyBorder="1"/>
    <xf numFmtId="0" fontId="26" fillId="2" borderId="0" xfId="4" applyFont="1" applyFill="1" applyBorder="1" applyAlignment="1">
      <alignment horizontal="center"/>
    </xf>
    <xf numFmtId="0" fontId="26" fillId="0" borderId="0" xfId="4" applyFont="1" applyAlignment="1"/>
    <xf numFmtId="0" fontId="19" fillId="0" borderId="0" xfId="3" applyFont="1" applyAlignment="1">
      <alignment horizontal="center" vertical="center"/>
    </xf>
    <xf numFmtId="0" fontId="5" fillId="3" borderId="0" xfId="3" applyFont="1" applyFill="1" applyAlignment="1">
      <alignment horizontal="center"/>
    </xf>
    <xf numFmtId="0" fontId="1" fillId="0" borderId="0" xfId="3"/>
    <xf numFmtId="0" fontId="26" fillId="3" borderId="0" xfId="4" applyFont="1" applyFill="1" applyAlignment="1">
      <alignment horizontal="center"/>
    </xf>
    <xf numFmtId="0" fontId="26" fillId="0" borderId="0" xfId="4" applyFont="1"/>
    <xf numFmtId="0" fontId="26" fillId="3" borderId="0" xfId="4" applyFont="1" applyFill="1" applyBorder="1" applyAlignment="1">
      <alignment horizontal="center"/>
    </xf>
    <xf numFmtId="0" fontId="29" fillId="0" borderId="22" xfId="11" applyFont="1" applyBorder="1" applyAlignment="1">
      <alignment horizontal="left" vertical="top"/>
    </xf>
    <xf numFmtId="0" fontId="29" fillId="0" borderId="24" xfId="11" applyFont="1" applyBorder="1" applyAlignment="1">
      <alignment horizontal="left" vertical="top"/>
    </xf>
    <xf numFmtId="0" fontId="29" fillId="0" borderId="28" xfId="11" applyFont="1" applyBorder="1" applyAlignment="1">
      <alignment horizontal="left" vertical="top"/>
    </xf>
    <xf numFmtId="0" fontId="29" fillId="0" borderId="29" xfId="11" applyFont="1" applyBorder="1" applyAlignment="1">
      <alignment horizontal="left" vertical="top"/>
    </xf>
    <xf numFmtId="0" fontId="29" fillId="0" borderId="20" xfId="11" applyFont="1" applyBorder="1" applyAlignment="1">
      <alignment horizontal="left" vertical="top"/>
    </xf>
    <xf numFmtId="0" fontId="29" fillId="0" borderId="31" xfId="11" applyFont="1" applyBorder="1" applyAlignment="1">
      <alignment horizontal="left" vertical="top"/>
    </xf>
    <xf numFmtId="0" fontId="48" fillId="8" borderId="0" xfId="11" applyFont="1" applyFill="1" applyAlignment="1">
      <alignment horizontal="left" vertical="center"/>
    </xf>
    <xf numFmtId="0" fontId="29" fillId="0" borderId="15" xfId="11" applyFont="1" applyBorder="1" applyAlignment="1">
      <alignment horizontal="center" vertical="center" wrapText="1"/>
    </xf>
    <xf numFmtId="0" fontId="29" fillId="0" borderId="15" xfId="11" applyFont="1" applyBorder="1" applyAlignment="1">
      <alignment horizontal="center"/>
    </xf>
    <xf numFmtId="0" fontId="29" fillId="0" borderId="15" xfId="11" applyFont="1" applyBorder="1" applyAlignment="1">
      <alignment horizontal="left" vertical="top" wrapText="1"/>
    </xf>
    <xf numFmtId="0" fontId="32" fillId="0" borderId="17" xfId="11" applyFont="1" applyBorder="1" applyAlignment="1">
      <alignment horizontal="right"/>
    </xf>
    <xf numFmtId="0" fontId="32" fillId="0" borderId="19" xfId="11" applyFont="1" applyBorder="1" applyAlignment="1">
      <alignment horizontal="right"/>
    </xf>
    <xf numFmtId="0" fontId="29" fillId="0" borderId="15" xfId="11" applyFont="1" applyBorder="1" applyAlignment="1">
      <alignment horizontal="left"/>
    </xf>
    <xf numFmtId="2" fontId="29" fillId="0" borderId="15" xfId="11" applyNumberFormat="1" applyFont="1" applyBorder="1" applyAlignment="1">
      <alignment horizontal="left" vertical="top" wrapText="1"/>
    </xf>
    <xf numFmtId="0" fontId="31" fillId="0" borderId="0" xfId="11" applyFont="1" applyAlignment="1">
      <alignment horizontal="left"/>
    </xf>
    <xf numFmtId="0" fontId="29" fillId="0" borderId="15" xfId="11" applyFont="1" applyBorder="1" applyAlignment="1">
      <alignment horizontal="center" wrapText="1"/>
    </xf>
    <xf numFmtId="0" fontId="47" fillId="0" borderId="0" xfId="11" applyFont="1" applyAlignment="1">
      <alignment horizontal="center"/>
    </xf>
    <xf numFmtId="0" fontId="29" fillId="0" borderId="17" xfId="11" applyFont="1" applyBorder="1" applyAlignment="1">
      <alignment horizontal="left"/>
    </xf>
    <xf numFmtId="0" fontId="29" fillId="0" borderId="19" xfId="11" applyFont="1" applyBorder="1" applyAlignment="1">
      <alignment horizontal="left"/>
    </xf>
    <xf numFmtId="49" fontId="29" fillId="0" borderId="25" xfId="11" applyNumberFormat="1" applyFont="1" applyBorder="1" applyAlignment="1">
      <alignment horizontal="center"/>
    </xf>
    <xf numFmtId="49" fontId="29" fillId="0" borderId="33" xfId="11" applyNumberFormat="1" applyFont="1" applyBorder="1" applyAlignment="1">
      <alignment horizontal="center"/>
    </xf>
    <xf numFmtId="49" fontId="29" fillId="0" borderId="30" xfId="11" applyNumberFormat="1" applyFont="1" applyBorder="1" applyAlignment="1">
      <alignment horizontal="center"/>
    </xf>
    <xf numFmtId="49" fontId="29" fillId="0" borderId="40" xfId="11" applyNumberFormat="1" applyFont="1" applyBorder="1" applyAlignment="1">
      <alignment horizontal="center"/>
    </xf>
    <xf numFmtId="49" fontId="29" fillId="0" borderId="32" xfId="11" applyNumberFormat="1" applyFont="1" applyBorder="1" applyAlignment="1">
      <alignment horizontal="center"/>
    </xf>
    <xf numFmtId="49" fontId="29" fillId="0" borderId="41" xfId="11" applyNumberFormat="1" applyFont="1" applyBorder="1" applyAlignment="1">
      <alignment horizontal="center"/>
    </xf>
    <xf numFmtId="0" fontId="29" fillId="0" borderId="0" xfId="11" applyFont="1" applyAlignment="1">
      <alignment horizontal="left" wrapText="1"/>
    </xf>
    <xf numFmtId="0" fontId="60" fillId="0" borderId="0" xfId="6" applyFont="1" applyAlignment="1">
      <alignment horizontal="left" vertical="center" wrapText="1"/>
    </xf>
    <xf numFmtId="0" fontId="30" fillId="2" borderId="0" xfId="6" applyFont="1" applyFill="1" applyAlignment="1">
      <alignment horizontal="center" vertical="center" wrapText="1"/>
    </xf>
    <xf numFmtId="0" fontId="30" fillId="2" borderId="48" xfId="6" applyFont="1" applyFill="1" applyBorder="1" applyAlignment="1">
      <alignment horizontal="center" vertical="center" wrapText="1"/>
    </xf>
    <xf numFmtId="0" fontId="30" fillId="2" borderId="49" xfId="6" applyFont="1" applyFill="1" applyBorder="1" applyAlignment="1">
      <alignment horizontal="center" vertical="center" wrapText="1"/>
    </xf>
    <xf numFmtId="0" fontId="16" fillId="0" borderId="0" xfId="5" quotePrefix="1" applyFill="1" applyBorder="1" applyAlignment="1">
      <alignment horizontal="center" vertical="center" wrapText="1"/>
    </xf>
    <xf numFmtId="0" fontId="16" fillId="0" borderId="48" xfId="5" quotePrefix="1" applyFill="1" applyBorder="1" applyAlignment="1">
      <alignment horizontal="center" vertical="center" wrapText="1"/>
    </xf>
    <xf numFmtId="0" fontId="16" fillId="0" borderId="49" xfId="5" quotePrefix="1" applyFill="1" applyBorder="1" applyAlignment="1">
      <alignment horizontal="center" vertical="center" wrapText="1"/>
    </xf>
    <xf numFmtId="0" fontId="16" fillId="0" borderId="48" xfId="5" quotePrefix="1" applyBorder="1" applyAlignment="1">
      <alignment horizontal="center"/>
    </xf>
    <xf numFmtId="0" fontId="16" fillId="0" borderId="49" xfId="5" quotePrefix="1" applyBorder="1" applyAlignment="1">
      <alignment horizontal="center"/>
    </xf>
    <xf numFmtId="0" fontId="16" fillId="0" borderId="50" xfId="5" quotePrefix="1" applyFill="1" applyBorder="1" applyAlignment="1">
      <alignment horizontal="center" vertical="center" wrapText="1"/>
    </xf>
    <xf numFmtId="0" fontId="16" fillId="0" borderId="51" xfId="5" quotePrefix="1" applyFill="1" applyBorder="1" applyAlignment="1">
      <alignment horizontal="center" vertical="center" wrapText="1"/>
    </xf>
    <xf numFmtId="0" fontId="29" fillId="0" borderId="58" xfId="6" applyFont="1" applyBorder="1" applyAlignment="1">
      <alignment horizontal="left" vertical="center" wrapText="1"/>
    </xf>
    <xf numFmtId="0" fontId="29" fillId="0" borderId="59" xfId="6" applyFont="1" applyBorder="1" applyAlignment="1">
      <alignment horizontal="left" vertical="center" wrapText="1"/>
    </xf>
    <xf numFmtId="0" fontId="29" fillId="0" borderId="59" xfId="6" applyFont="1" applyBorder="1" applyAlignment="1" applyProtection="1">
      <alignment horizontal="center" vertical="center" wrapText="1"/>
      <protection locked="0"/>
    </xf>
    <xf numFmtId="0" fontId="29" fillId="0" borderId="60" xfId="6" applyFont="1" applyBorder="1" applyAlignment="1" applyProtection="1">
      <alignment horizontal="center" vertical="center" wrapText="1"/>
      <protection locked="0"/>
    </xf>
    <xf numFmtId="0" fontId="30" fillId="2" borderId="0" xfId="6" applyFont="1" applyFill="1" applyAlignment="1">
      <alignment horizontal="left" vertical="center" wrapText="1"/>
    </xf>
    <xf numFmtId="0" fontId="4" fillId="0" borderId="53" xfId="6" applyFont="1" applyBorder="1" applyAlignment="1">
      <alignment horizontal="left" vertical="center" wrapText="1"/>
    </xf>
    <xf numFmtId="0" fontId="4" fillId="0" borderId="54" xfId="6" applyFont="1" applyBorder="1" applyAlignment="1">
      <alignment horizontal="left" vertical="center" wrapText="1"/>
    </xf>
    <xf numFmtId="0" fontId="16" fillId="0" borderId="48" xfId="5" quotePrefix="1" applyBorder="1" applyAlignment="1" applyProtection="1">
      <alignment horizontal="center" vertical="center" wrapText="1"/>
      <protection locked="0"/>
    </xf>
    <xf numFmtId="0" fontId="16" fillId="0" borderId="49" xfId="5" quotePrefix="1" applyBorder="1" applyAlignment="1" applyProtection="1">
      <alignment horizontal="center" vertical="center" wrapText="1"/>
      <protection locked="0"/>
    </xf>
    <xf numFmtId="0" fontId="29" fillId="0" borderId="48" xfId="6" applyFont="1" applyBorder="1" applyAlignment="1" applyProtection="1">
      <alignment horizontal="center" vertical="center" wrapText="1"/>
      <protection locked="0"/>
    </xf>
    <xf numFmtId="0" fontId="29" fillId="0" borderId="0" xfId="6" applyFont="1" applyAlignment="1" applyProtection="1">
      <alignment horizontal="center" vertical="center" wrapText="1"/>
      <protection locked="0"/>
    </xf>
    <xf numFmtId="0" fontId="29" fillId="0" borderId="49" xfId="6" applyFont="1" applyBorder="1" applyAlignment="1" applyProtection="1">
      <alignment horizontal="center" vertical="center" wrapText="1"/>
      <protection locked="0"/>
    </xf>
    <xf numFmtId="0" fontId="16" fillId="0" borderId="0" xfId="5" quotePrefix="1" applyAlignment="1">
      <alignment horizontal="center"/>
    </xf>
    <xf numFmtId="0" fontId="16" fillId="0" borderId="57" xfId="5" quotePrefix="1" applyBorder="1" applyAlignment="1">
      <alignment horizontal="center" vertical="center" wrapText="1"/>
    </xf>
    <xf numFmtId="0" fontId="16" fillId="0" borderId="51" xfId="5" quotePrefix="1" applyBorder="1" applyAlignment="1">
      <alignment horizontal="center" vertical="center" wrapText="1"/>
    </xf>
  </cellXfs>
  <cellStyles count="17">
    <cellStyle name="Comma 3" xfId="15" xr:uid="{F4234B2D-BF5B-4FEB-80D3-1525C685E78B}"/>
    <cellStyle name="Lien hypertexte" xfId="4" builtinId="8"/>
    <cellStyle name="Lien hypertexte 2" xfId="12" xr:uid="{49B0387F-715D-4324-B669-9A9CFA1BBABA}"/>
    <cellStyle name="Lien hypertexte 3" xfId="5" xr:uid="{88CBDD40-267B-4E99-9FAC-40C1EDB28EB2}"/>
    <cellStyle name="Milliers" xfId="1" builtinId="3"/>
    <cellStyle name="Milliers 2" xfId="9" xr:uid="{B3209E96-3E88-4F87-B60B-CCA5E6A803FF}"/>
    <cellStyle name="Normal" xfId="0" builtinId="0"/>
    <cellStyle name="Normal 10" xfId="3" xr:uid="{E6360192-A14C-4C7B-BC9A-03EDBFDC86F9}"/>
    <cellStyle name="Normal 13" xfId="6" xr:uid="{7ABA1E45-88FC-45AD-98D3-7C102BB5076E}"/>
    <cellStyle name="Normal 5 2" xfId="16" xr:uid="{47711836-408B-473C-9D84-830E91EB144D}"/>
    <cellStyle name="Normal 6 2" xfId="11" xr:uid="{0A9181F1-0F6A-4CE3-887D-5A3A101155EF}"/>
    <cellStyle name="Pourcentage" xfId="2" builtinId="5"/>
    <cellStyle name="Pourcentage 2" xfId="13" xr:uid="{F5333BF6-FE66-41CA-A289-5DC85393BEA8}"/>
    <cellStyle name="Pourcentage 3" xfId="14" xr:uid="{94C3CC9D-9112-44AA-A93F-F1A8674BB841}"/>
    <cellStyle name="Pourcentage 4 2" xfId="8" xr:uid="{D47222F6-CB89-48AD-BBDD-1E3CFF271B2B}"/>
    <cellStyle name="Pourcentage 8" xfId="10" xr:uid="{8FE48BB6-9455-4BFE-86BD-22E1FC9909E9}"/>
    <cellStyle name="Pourcentage 9" xfId="7" xr:uid="{5624ECC8-FA5E-4315-8011-7F70F8D72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590133</xdr:colOff>
      <xdr:row>19</xdr:row>
      <xdr:rowOff>126094</xdr:rowOff>
    </xdr:to>
    <xdr:pic>
      <xdr:nvPicPr>
        <xdr:cNvPr id="2" name="Picture 1">
          <a:extLst>
            <a:ext uri="{FF2B5EF4-FFF2-40B4-BE49-F238E27FC236}">
              <a16:creationId xmlns:a16="http://schemas.microsoft.com/office/drawing/2014/main" id="{77F1396B-9121-4FB7-A5DF-62ED3AD722E7}"/>
            </a:ext>
          </a:extLst>
        </xdr:cNvPr>
        <xdr:cNvPicPr>
          <a:picLocks noChangeAspect="1"/>
        </xdr:cNvPicPr>
      </xdr:nvPicPr>
      <xdr:blipFill>
        <a:blip xmlns:r="http://schemas.openxmlformats.org/officeDocument/2006/relationships" r:embed="rId1"/>
        <a:stretch>
          <a:fillRect/>
        </a:stretch>
      </xdr:blipFill>
      <xdr:spPr>
        <a:xfrm>
          <a:off x="2145665" y="3307716"/>
          <a:ext cx="4778593" cy="137767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s://www.mymoneybank.com/en/organization/investor-repor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8D31-10CA-4D74-91A5-D6CB0167DDA9}">
  <sheetPr>
    <tabColor rgb="FFE36E00"/>
  </sheetPr>
  <dimension ref="A1:A174"/>
  <sheetViews>
    <sheetView zoomScale="60" zoomScaleNormal="60" workbookViewId="0">
      <selection activeCell="J37" sqref="J37"/>
    </sheetView>
  </sheetViews>
  <sheetFormatPr baseColWidth="10" defaultColWidth="9.1796875" defaultRowHeight="14.5" x14ac:dyDescent="0.35"/>
  <cols>
    <col min="1" max="1" width="242" style="2" customWidth="1"/>
    <col min="2" max="16384" width="9.1796875" style="2"/>
  </cols>
  <sheetData>
    <row r="1" spans="1:1" ht="31" x14ac:dyDescent="0.35">
      <c r="A1" s="1" t="s">
        <v>0</v>
      </c>
    </row>
    <row r="3" spans="1:1" ht="15" x14ac:dyDescent="0.35">
      <c r="A3" s="3"/>
    </row>
    <row r="4" spans="1:1" ht="34" x14ac:dyDescent="0.35">
      <c r="A4" s="4" t="s">
        <v>1</v>
      </c>
    </row>
    <row r="5" spans="1:1" ht="34" x14ac:dyDescent="0.35">
      <c r="A5" s="4" t="s">
        <v>2</v>
      </c>
    </row>
    <row r="6" spans="1:1" ht="34" x14ac:dyDescent="0.35">
      <c r="A6" s="4" t="s">
        <v>3</v>
      </c>
    </row>
    <row r="7" spans="1:1" ht="17" x14ac:dyDescent="0.35">
      <c r="A7" s="4"/>
    </row>
    <row r="8" spans="1:1" ht="18.5" x14ac:dyDescent="0.35">
      <c r="A8" s="5" t="s">
        <v>4</v>
      </c>
    </row>
    <row r="9" spans="1:1" ht="34" x14ac:dyDescent="0.4">
      <c r="A9" s="6" t="s">
        <v>5</v>
      </c>
    </row>
    <row r="10" spans="1:1" ht="68" x14ac:dyDescent="0.35">
      <c r="A10" s="7" t="s">
        <v>6</v>
      </c>
    </row>
    <row r="11" spans="1:1" ht="34" x14ac:dyDescent="0.35">
      <c r="A11" s="7" t="s">
        <v>7</v>
      </c>
    </row>
    <row r="12" spans="1:1" ht="17" x14ac:dyDescent="0.35">
      <c r="A12" s="7" t="s">
        <v>8</v>
      </c>
    </row>
    <row r="13" spans="1:1" ht="17" x14ac:dyDescent="0.35">
      <c r="A13" s="7" t="s">
        <v>9</v>
      </c>
    </row>
    <row r="14" spans="1:1" ht="17" x14ac:dyDescent="0.35">
      <c r="A14" s="7" t="s">
        <v>10</v>
      </c>
    </row>
    <row r="15" spans="1:1" ht="17" x14ac:dyDescent="0.35">
      <c r="A15" s="7"/>
    </row>
    <row r="16" spans="1:1" ht="18.5" x14ac:dyDescent="0.35">
      <c r="A16" s="5" t="s">
        <v>11</v>
      </c>
    </row>
    <row r="17" spans="1:1" ht="17" x14ac:dyDescent="0.35">
      <c r="A17" s="8" t="s">
        <v>12</v>
      </c>
    </row>
    <row r="18" spans="1:1" ht="34" x14ac:dyDescent="0.35">
      <c r="A18" s="9" t="s">
        <v>13</v>
      </c>
    </row>
    <row r="19" spans="1:1" ht="34" x14ac:dyDescent="0.35">
      <c r="A19" s="9" t="s">
        <v>14</v>
      </c>
    </row>
    <row r="20" spans="1:1" ht="51" x14ac:dyDescent="0.35">
      <c r="A20" s="9" t="s">
        <v>15</v>
      </c>
    </row>
    <row r="21" spans="1:1" ht="85" x14ac:dyDescent="0.35">
      <c r="A21" s="9" t="s">
        <v>16</v>
      </c>
    </row>
    <row r="22" spans="1:1" ht="51" x14ac:dyDescent="0.35">
      <c r="A22" s="9" t="s">
        <v>17</v>
      </c>
    </row>
    <row r="23" spans="1:1" ht="34" x14ac:dyDescent="0.35">
      <c r="A23" s="9" t="s">
        <v>18</v>
      </c>
    </row>
    <row r="24" spans="1:1" ht="17" x14ac:dyDescent="0.35">
      <c r="A24" s="9" t="s">
        <v>19</v>
      </c>
    </row>
    <row r="25" spans="1:1" ht="17" x14ac:dyDescent="0.35">
      <c r="A25" s="8" t="s">
        <v>20</v>
      </c>
    </row>
    <row r="26" spans="1:1" ht="51" x14ac:dyDescent="0.4">
      <c r="A26" s="10" t="s">
        <v>21</v>
      </c>
    </row>
    <row r="27" spans="1:1" ht="17" x14ac:dyDescent="0.4">
      <c r="A27" s="10" t="s">
        <v>22</v>
      </c>
    </row>
    <row r="28" spans="1:1" ht="17" x14ac:dyDescent="0.35">
      <c r="A28" s="8" t="s">
        <v>23</v>
      </c>
    </row>
    <row r="29" spans="1:1" ht="34" x14ac:dyDescent="0.35">
      <c r="A29" s="9" t="s">
        <v>24</v>
      </c>
    </row>
    <row r="30" spans="1:1" ht="34" x14ac:dyDescent="0.35">
      <c r="A30" s="9" t="s">
        <v>25</v>
      </c>
    </row>
    <row r="31" spans="1:1" ht="34" x14ac:dyDescent="0.35">
      <c r="A31" s="9" t="s">
        <v>26</v>
      </c>
    </row>
    <row r="32" spans="1:1" ht="34" x14ac:dyDescent="0.35">
      <c r="A32" s="9" t="s">
        <v>27</v>
      </c>
    </row>
    <row r="33" spans="1:1" ht="17" x14ac:dyDescent="0.35">
      <c r="A33" s="9"/>
    </row>
    <row r="34" spans="1:1" ht="18.5" x14ac:dyDescent="0.35">
      <c r="A34" s="5" t="s">
        <v>28</v>
      </c>
    </row>
    <row r="35" spans="1:1" ht="17" x14ac:dyDescent="0.35">
      <c r="A35" s="8" t="s">
        <v>29</v>
      </c>
    </row>
    <row r="36" spans="1:1" ht="34" x14ac:dyDescent="0.35">
      <c r="A36" s="9" t="s">
        <v>30</v>
      </c>
    </row>
    <row r="37" spans="1:1" ht="34" x14ac:dyDescent="0.35">
      <c r="A37" s="9" t="s">
        <v>31</v>
      </c>
    </row>
    <row r="38" spans="1:1" ht="34" x14ac:dyDescent="0.35">
      <c r="A38" s="9" t="s">
        <v>32</v>
      </c>
    </row>
    <row r="39" spans="1:1" ht="17" x14ac:dyDescent="0.35">
      <c r="A39" s="9" t="s">
        <v>33</v>
      </c>
    </row>
    <row r="40" spans="1:1" ht="17" x14ac:dyDescent="0.35">
      <c r="A40" s="9" t="s">
        <v>34</v>
      </c>
    </row>
    <row r="41" spans="1:1" ht="17" x14ac:dyDescent="0.35">
      <c r="A41" s="8" t="s">
        <v>35</v>
      </c>
    </row>
    <row r="42" spans="1:1" ht="17" x14ac:dyDescent="0.35">
      <c r="A42" s="9" t="s">
        <v>36</v>
      </c>
    </row>
    <row r="43" spans="1:1" ht="17" x14ac:dyDescent="0.4">
      <c r="A43" s="10" t="s">
        <v>37</v>
      </c>
    </row>
    <row r="44" spans="1:1" ht="17" x14ac:dyDescent="0.35">
      <c r="A44" s="8" t="s">
        <v>38</v>
      </c>
    </row>
    <row r="45" spans="1:1" ht="34" x14ac:dyDescent="0.4">
      <c r="A45" s="10" t="s">
        <v>39</v>
      </c>
    </row>
    <row r="46" spans="1:1" ht="34" x14ac:dyDescent="0.35">
      <c r="A46" s="9" t="s">
        <v>40</v>
      </c>
    </row>
    <row r="47" spans="1:1" ht="34" x14ac:dyDescent="0.35">
      <c r="A47" s="9" t="s">
        <v>41</v>
      </c>
    </row>
    <row r="48" spans="1:1" ht="17" x14ac:dyDescent="0.35">
      <c r="A48" s="9" t="s">
        <v>42</v>
      </c>
    </row>
    <row r="49" spans="1:1" ht="17" x14ac:dyDescent="0.4">
      <c r="A49" s="10" t="s">
        <v>43</v>
      </c>
    </row>
    <row r="50" spans="1:1" ht="17" x14ac:dyDescent="0.35">
      <c r="A50" s="8" t="s">
        <v>44</v>
      </c>
    </row>
    <row r="51" spans="1:1" ht="34" x14ac:dyDescent="0.4">
      <c r="A51" s="10" t="s">
        <v>45</v>
      </c>
    </row>
    <row r="52" spans="1:1" ht="17" x14ac:dyDescent="0.35">
      <c r="A52" s="9" t="s">
        <v>46</v>
      </c>
    </row>
    <row r="53" spans="1:1" ht="34" x14ac:dyDescent="0.4">
      <c r="A53" s="10" t="s">
        <v>47</v>
      </c>
    </row>
    <row r="54" spans="1:1" ht="17" x14ac:dyDescent="0.35">
      <c r="A54" s="8" t="s">
        <v>48</v>
      </c>
    </row>
    <row r="55" spans="1:1" ht="17" x14ac:dyDescent="0.4">
      <c r="A55" s="10" t="s">
        <v>49</v>
      </c>
    </row>
    <row r="56" spans="1:1" ht="34" x14ac:dyDescent="0.35">
      <c r="A56" s="9" t="s">
        <v>50</v>
      </c>
    </row>
    <row r="57" spans="1:1" ht="17" x14ac:dyDescent="0.35">
      <c r="A57" s="9" t="s">
        <v>51</v>
      </c>
    </row>
    <row r="58" spans="1:1" ht="17" x14ac:dyDescent="0.35">
      <c r="A58" s="9" t="s">
        <v>52</v>
      </c>
    </row>
    <row r="59" spans="1:1" ht="17" x14ac:dyDescent="0.35">
      <c r="A59" s="8" t="s">
        <v>53</v>
      </c>
    </row>
    <row r="60" spans="1:1" ht="17" x14ac:dyDescent="0.35">
      <c r="A60" s="9" t="s">
        <v>54</v>
      </c>
    </row>
    <row r="61" spans="1:1" ht="17" x14ac:dyDescent="0.35">
      <c r="A61" s="11"/>
    </row>
    <row r="62" spans="1:1" ht="18.5" x14ac:dyDescent="0.35">
      <c r="A62" s="5" t="s">
        <v>55</v>
      </c>
    </row>
    <row r="63" spans="1:1" ht="17" x14ac:dyDescent="0.35">
      <c r="A63" s="8" t="s">
        <v>56</v>
      </c>
    </row>
    <row r="64" spans="1:1" ht="34" x14ac:dyDescent="0.35">
      <c r="A64" s="9" t="s">
        <v>57</v>
      </c>
    </row>
    <row r="65" spans="1:1" ht="17" x14ac:dyDescent="0.35">
      <c r="A65" s="9" t="s">
        <v>58</v>
      </c>
    </row>
    <row r="66" spans="1:1" ht="34" x14ac:dyDescent="0.35">
      <c r="A66" s="7" t="s">
        <v>59</v>
      </c>
    </row>
    <row r="67" spans="1:1" ht="34" x14ac:dyDescent="0.35">
      <c r="A67" s="7" t="s">
        <v>60</v>
      </c>
    </row>
    <row r="68" spans="1:1" ht="34" x14ac:dyDescent="0.35">
      <c r="A68" s="7" t="s">
        <v>61</v>
      </c>
    </row>
    <row r="69" spans="1:1" ht="17" x14ac:dyDescent="0.35">
      <c r="A69" s="12" t="s">
        <v>62</v>
      </c>
    </row>
    <row r="70" spans="1:1" ht="51" x14ac:dyDescent="0.35">
      <c r="A70" s="7" t="s">
        <v>63</v>
      </c>
    </row>
    <row r="71" spans="1:1" ht="17" x14ac:dyDescent="0.35">
      <c r="A71" s="7" t="s">
        <v>64</v>
      </c>
    </row>
    <row r="72" spans="1:1" ht="17" x14ac:dyDescent="0.35">
      <c r="A72" s="12" t="s">
        <v>65</v>
      </c>
    </row>
    <row r="73" spans="1:1" ht="17" x14ac:dyDescent="0.35">
      <c r="A73" s="7" t="s">
        <v>66</v>
      </c>
    </row>
    <row r="74" spans="1:1" ht="17" x14ac:dyDescent="0.35">
      <c r="A74" s="12" t="s">
        <v>67</v>
      </c>
    </row>
    <row r="75" spans="1:1" ht="34" x14ac:dyDescent="0.35">
      <c r="A75" s="7" t="s">
        <v>68</v>
      </c>
    </row>
    <row r="76" spans="1:1" ht="17" x14ac:dyDescent="0.35">
      <c r="A76" s="7" t="s">
        <v>69</v>
      </c>
    </row>
    <row r="77" spans="1:1" ht="51" x14ac:dyDescent="0.35">
      <c r="A77" s="7" t="s">
        <v>70</v>
      </c>
    </row>
    <row r="78" spans="1:1" ht="17" x14ac:dyDescent="0.35">
      <c r="A78" s="12" t="s">
        <v>71</v>
      </c>
    </row>
    <row r="79" spans="1:1" ht="17" x14ac:dyDescent="0.4">
      <c r="A79" s="6" t="s">
        <v>72</v>
      </c>
    </row>
    <row r="80" spans="1:1" ht="17" x14ac:dyDescent="0.35">
      <c r="A80" s="12" t="s">
        <v>73</v>
      </c>
    </row>
    <row r="81" spans="1:1" ht="34" x14ac:dyDescent="0.35">
      <c r="A81" s="7" t="s">
        <v>74</v>
      </c>
    </row>
    <row r="82" spans="1:1" ht="34" x14ac:dyDescent="0.35">
      <c r="A82" s="7" t="s">
        <v>75</v>
      </c>
    </row>
    <row r="83" spans="1:1" ht="34" x14ac:dyDescent="0.35">
      <c r="A83" s="7" t="s">
        <v>76</v>
      </c>
    </row>
    <row r="84" spans="1:1" ht="34" x14ac:dyDescent="0.35">
      <c r="A84" s="7" t="s">
        <v>77</v>
      </c>
    </row>
    <row r="85" spans="1:1" ht="34" x14ac:dyDescent="0.35">
      <c r="A85" s="7" t="s">
        <v>78</v>
      </c>
    </row>
    <row r="86" spans="1:1" ht="17" x14ac:dyDescent="0.35">
      <c r="A86" s="12" t="s">
        <v>79</v>
      </c>
    </row>
    <row r="87" spans="1:1" ht="17" x14ac:dyDescent="0.35">
      <c r="A87" s="7" t="s">
        <v>80</v>
      </c>
    </row>
    <row r="88" spans="1:1" ht="17" x14ac:dyDescent="0.35">
      <c r="A88" s="7" t="s">
        <v>81</v>
      </c>
    </row>
    <row r="89" spans="1:1" ht="17" x14ac:dyDescent="0.35">
      <c r="A89" s="12" t="s">
        <v>82</v>
      </c>
    </row>
    <row r="90" spans="1:1" ht="34" x14ac:dyDescent="0.35">
      <c r="A90" s="7" t="s">
        <v>83</v>
      </c>
    </row>
    <row r="91" spans="1:1" ht="17" x14ac:dyDescent="0.35">
      <c r="A91" s="12" t="s">
        <v>84</v>
      </c>
    </row>
    <row r="92" spans="1:1" ht="17" x14ac:dyDescent="0.4">
      <c r="A92" s="6" t="s">
        <v>85</v>
      </c>
    </row>
    <row r="93" spans="1:1" ht="17" x14ac:dyDescent="0.35">
      <c r="A93" s="7" t="s">
        <v>86</v>
      </c>
    </row>
    <row r="94" spans="1:1" ht="17" x14ac:dyDescent="0.35">
      <c r="A94" s="7"/>
    </row>
    <row r="95" spans="1:1" ht="18.5" x14ac:dyDescent="0.35">
      <c r="A95" s="5" t="s">
        <v>87</v>
      </c>
    </row>
    <row r="96" spans="1:1" ht="34" x14ac:dyDescent="0.4">
      <c r="A96" s="6" t="s">
        <v>88</v>
      </c>
    </row>
    <row r="97" spans="1:1" ht="17" x14ac:dyDescent="0.4">
      <c r="A97" s="6" t="s">
        <v>89</v>
      </c>
    </row>
    <row r="98" spans="1:1" ht="17" x14ac:dyDescent="0.35">
      <c r="A98" s="12" t="s">
        <v>90</v>
      </c>
    </row>
    <row r="99" spans="1:1" ht="17" x14ac:dyDescent="0.35">
      <c r="A99" s="4" t="s">
        <v>91</v>
      </c>
    </row>
    <row r="100" spans="1:1" ht="17" x14ac:dyDescent="0.35">
      <c r="A100" s="7" t="s">
        <v>92</v>
      </c>
    </row>
    <row r="101" spans="1:1" ht="17" x14ac:dyDescent="0.35">
      <c r="A101" s="7" t="s">
        <v>93</v>
      </c>
    </row>
    <row r="102" spans="1:1" ht="17" x14ac:dyDescent="0.35">
      <c r="A102" s="7" t="s">
        <v>94</v>
      </c>
    </row>
    <row r="103" spans="1:1" ht="17" x14ac:dyDescent="0.35">
      <c r="A103" s="7" t="s">
        <v>95</v>
      </c>
    </row>
    <row r="104" spans="1:1" ht="34" x14ac:dyDescent="0.35">
      <c r="A104" s="7" t="s">
        <v>96</v>
      </c>
    </row>
    <row r="105" spans="1:1" ht="17" x14ac:dyDescent="0.35">
      <c r="A105" s="4" t="s">
        <v>97</v>
      </c>
    </row>
    <row r="106" spans="1:1" ht="17" x14ac:dyDescent="0.35">
      <c r="A106" s="7" t="s">
        <v>98</v>
      </c>
    </row>
    <row r="107" spans="1:1" ht="17" x14ac:dyDescent="0.35">
      <c r="A107" s="7" t="s">
        <v>99</v>
      </c>
    </row>
    <row r="108" spans="1:1" ht="17" x14ac:dyDescent="0.35">
      <c r="A108" s="7" t="s">
        <v>100</v>
      </c>
    </row>
    <row r="109" spans="1:1" ht="17" x14ac:dyDescent="0.35">
      <c r="A109" s="7" t="s">
        <v>101</v>
      </c>
    </row>
    <row r="110" spans="1:1" ht="17" x14ac:dyDescent="0.35">
      <c r="A110" s="7" t="s">
        <v>102</v>
      </c>
    </row>
    <row r="111" spans="1:1" ht="17" x14ac:dyDescent="0.35">
      <c r="A111" s="7" t="s">
        <v>103</v>
      </c>
    </row>
    <row r="112" spans="1:1" ht="17" x14ac:dyDescent="0.35">
      <c r="A112" s="12" t="s">
        <v>104</v>
      </c>
    </row>
    <row r="113" spans="1:1" ht="17" x14ac:dyDescent="0.35">
      <c r="A113" s="7" t="s">
        <v>105</v>
      </c>
    </row>
    <row r="114" spans="1:1" ht="17" x14ac:dyDescent="0.35">
      <c r="A114" s="4" t="s">
        <v>106</v>
      </c>
    </row>
    <row r="115" spans="1:1" ht="17" x14ac:dyDescent="0.35">
      <c r="A115" s="7" t="s">
        <v>107</v>
      </c>
    </row>
    <row r="116" spans="1:1" ht="17" x14ac:dyDescent="0.35">
      <c r="A116" s="7" t="s">
        <v>108</v>
      </c>
    </row>
    <row r="117" spans="1:1" ht="17" x14ac:dyDescent="0.35">
      <c r="A117" s="4" t="s">
        <v>109</v>
      </c>
    </row>
    <row r="118" spans="1:1" ht="17" x14ac:dyDescent="0.35">
      <c r="A118" s="7" t="s">
        <v>110</v>
      </c>
    </row>
    <row r="119" spans="1:1" ht="17" x14ac:dyDescent="0.35">
      <c r="A119" s="7" t="s">
        <v>111</v>
      </c>
    </row>
    <row r="120" spans="1:1" ht="17" x14ac:dyDescent="0.35">
      <c r="A120" s="7" t="s">
        <v>112</v>
      </c>
    </row>
    <row r="121" spans="1:1" ht="17" x14ac:dyDescent="0.35">
      <c r="A121" s="12" t="s">
        <v>113</v>
      </c>
    </row>
    <row r="122" spans="1:1" ht="17" x14ac:dyDescent="0.35">
      <c r="A122" s="4" t="s">
        <v>114</v>
      </c>
    </row>
    <row r="123" spans="1:1" ht="17" x14ac:dyDescent="0.35">
      <c r="A123" s="4" t="s">
        <v>115</v>
      </c>
    </row>
    <row r="124" spans="1:1" ht="17" x14ac:dyDescent="0.35">
      <c r="A124" s="7" t="s">
        <v>116</v>
      </c>
    </row>
    <row r="125" spans="1:1" ht="17" x14ac:dyDescent="0.35">
      <c r="A125" s="7" t="s">
        <v>117</v>
      </c>
    </row>
    <row r="126" spans="1:1" ht="17" x14ac:dyDescent="0.35">
      <c r="A126" s="7" t="s">
        <v>118</v>
      </c>
    </row>
    <row r="127" spans="1:1" ht="17" x14ac:dyDescent="0.35">
      <c r="A127" s="7" t="s">
        <v>119</v>
      </c>
    </row>
    <row r="128" spans="1:1" ht="17" x14ac:dyDescent="0.35">
      <c r="A128" s="7" t="s">
        <v>120</v>
      </c>
    </row>
    <row r="129" spans="1:1" ht="17" x14ac:dyDescent="0.35">
      <c r="A129" s="12" t="s">
        <v>121</v>
      </c>
    </row>
    <row r="130" spans="1:1" ht="34" x14ac:dyDescent="0.35">
      <c r="A130" s="7" t="s">
        <v>122</v>
      </c>
    </row>
    <row r="131" spans="1:1" ht="68" x14ac:dyDescent="0.35">
      <c r="A131" s="7" t="s">
        <v>123</v>
      </c>
    </row>
    <row r="132" spans="1:1" ht="34" x14ac:dyDescent="0.35">
      <c r="A132" s="7" t="s">
        <v>124</v>
      </c>
    </row>
    <row r="133" spans="1:1" ht="17" x14ac:dyDescent="0.35">
      <c r="A133" s="12" t="s">
        <v>125</v>
      </c>
    </row>
    <row r="134" spans="1:1" ht="34" x14ac:dyDescent="0.35">
      <c r="A134" s="4" t="s">
        <v>126</v>
      </c>
    </row>
    <row r="135" spans="1:1" ht="17" x14ac:dyDescent="0.35">
      <c r="A135" s="4"/>
    </row>
    <row r="136" spans="1:1" ht="18.5" x14ac:dyDescent="0.35">
      <c r="A136" s="5" t="s">
        <v>127</v>
      </c>
    </row>
    <row r="137" spans="1:1" ht="17" x14ac:dyDescent="0.35">
      <c r="A137" s="7" t="s">
        <v>128</v>
      </c>
    </row>
    <row r="138" spans="1:1" ht="34" x14ac:dyDescent="0.35">
      <c r="A138" s="9" t="s">
        <v>129</v>
      </c>
    </row>
    <row r="139" spans="1:1" ht="34" x14ac:dyDescent="0.35">
      <c r="A139" s="9" t="s">
        <v>130</v>
      </c>
    </row>
    <row r="140" spans="1:1" ht="17" x14ac:dyDescent="0.35">
      <c r="A140" s="8" t="s">
        <v>131</v>
      </c>
    </row>
    <row r="141" spans="1:1" ht="17" x14ac:dyDescent="0.35">
      <c r="A141" s="13" t="s">
        <v>132</v>
      </c>
    </row>
    <row r="142" spans="1:1" ht="34" x14ac:dyDescent="0.4">
      <c r="A142" s="10" t="s">
        <v>133</v>
      </c>
    </row>
    <row r="143" spans="1:1" ht="17" x14ac:dyDescent="0.35">
      <c r="A143" s="9" t="s">
        <v>134</v>
      </c>
    </row>
    <row r="144" spans="1:1" ht="17" x14ac:dyDescent="0.35">
      <c r="A144" s="9" t="s">
        <v>135</v>
      </c>
    </row>
    <row r="145" spans="1:1" ht="17" x14ac:dyDescent="0.35">
      <c r="A145" s="13" t="s">
        <v>136</v>
      </c>
    </row>
    <row r="146" spans="1:1" ht="17" x14ac:dyDescent="0.35">
      <c r="A146" s="8" t="s">
        <v>137</v>
      </c>
    </row>
    <row r="147" spans="1:1" ht="17" x14ac:dyDescent="0.35">
      <c r="A147" s="13" t="s">
        <v>138</v>
      </c>
    </row>
    <row r="148" spans="1:1" ht="17" x14ac:dyDescent="0.35">
      <c r="A148" s="9" t="s">
        <v>139</v>
      </c>
    </row>
    <row r="149" spans="1:1" ht="17" x14ac:dyDescent="0.35">
      <c r="A149" s="9" t="s">
        <v>140</v>
      </c>
    </row>
    <row r="150" spans="1:1" ht="17" x14ac:dyDescent="0.35">
      <c r="A150" s="9" t="s">
        <v>141</v>
      </c>
    </row>
    <row r="151" spans="1:1" ht="34" x14ac:dyDescent="0.35">
      <c r="A151" s="13" t="s">
        <v>142</v>
      </c>
    </row>
    <row r="152" spans="1:1" ht="17" x14ac:dyDescent="0.35">
      <c r="A152" s="8" t="s">
        <v>143</v>
      </c>
    </row>
    <row r="153" spans="1:1" ht="17" x14ac:dyDescent="0.35">
      <c r="A153" s="9" t="s">
        <v>144</v>
      </c>
    </row>
    <row r="154" spans="1:1" ht="17" x14ac:dyDescent="0.35">
      <c r="A154" s="9" t="s">
        <v>145</v>
      </c>
    </row>
    <row r="155" spans="1:1" ht="17" x14ac:dyDescent="0.35">
      <c r="A155" s="9" t="s">
        <v>146</v>
      </c>
    </row>
    <row r="156" spans="1:1" ht="17" x14ac:dyDescent="0.35">
      <c r="A156" s="9" t="s">
        <v>147</v>
      </c>
    </row>
    <row r="157" spans="1:1" ht="34" x14ac:dyDescent="0.35">
      <c r="A157" s="9" t="s">
        <v>148</v>
      </c>
    </row>
    <row r="158" spans="1:1" ht="34" x14ac:dyDescent="0.35">
      <c r="A158" s="9" t="s">
        <v>149</v>
      </c>
    </row>
    <row r="159" spans="1:1" ht="17" x14ac:dyDescent="0.35">
      <c r="A159" s="8" t="s">
        <v>150</v>
      </c>
    </row>
    <row r="160" spans="1:1" ht="34" x14ac:dyDescent="0.35">
      <c r="A160" s="9" t="s">
        <v>151</v>
      </c>
    </row>
    <row r="161" spans="1:1" ht="34" x14ac:dyDescent="0.35">
      <c r="A161" s="9" t="s">
        <v>152</v>
      </c>
    </row>
    <row r="162" spans="1:1" ht="17" x14ac:dyDescent="0.35">
      <c r="A162" s="9" t="s">
        <v>153</v>
      </c>
    </row>
    <row r="163" spans="1:1" ht="17" x14ac:dyDescent="0.35">
      <c r="A163" s="8" t="s">
        <v>154</v>
      </c>
    </row>
    <row r="164" spans="1:1" ht="34" x14ac:dyDescent="0.4">
      <c r="A164" s="10" t="s">
        <v>155</v>
      </c>
    </row>
    <row r="165" spans="1:1" ht="34" x14ac:dyDescent="0.35">
      <c r="A165" s="9" t="s">
        <v>156</v>
      </c>
    </row>
    <row r="166" spans="1:1" ht="17" x14ac:dyDescent="0.35">
      <c r="A166" s="8" t="s">
        <v>157</v>
      </c>
    </row>
    <row r="167" spans="1:1" ht="17" x14ac:dyDescent="0.35">
      <c r="A167" s="9" t="s">
        <v>158</v>
      </c>
    </row>
    <row r="168" spans="1:1" ht="17" x14ac:dyDescent="0.35">
      <c r="A168" s="8" t="s">
        <v>159</v>
      </c>
    </row>
    <row r="169" spans="1:1" ht="17" x14ac:dyDescent="0.4">
      <c r="A169" s="10" t="s">
        <v>160</v>
      </c>
    </row>
    <row r="170" spans="1:1" ht="17" x14ac:dyDescent="0.4">
      <c r="A170" s="10"/>
    </row>
    <row r="171" spans="1:1" ht="17" x14ac:dyDescent="0.4">
      <c r="A171" s="10"/>
    </row>
    <row r="172" spans="1:1" ht="17" x14ac:dyDescent="0.4">
      <c r="A172" s="10"/>
    </row>
    <row r="173" spans="1:1" ht="17" x14ac:dyDescent="0.4">
      <c r="A173" s="10"/>
    </row>
    <row r="174" spans="1:1" ht="17" x14ac:dyDescent="0.4">
      <c r="A174" s="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DA6D-DBD3-49C6-A12F-FF71E817787D}">
  <sheetPr>
    <tabColor theme="4"/>
  </sheetPr>
  <dimension ref="A1:B108"/>
  <sheetViews>
    <sheetView tabSelected="1" topLeftCell="A4" workbookViewId="0">
      <selection activeCell="B23" sqref="B23"/>
    </sheetView>
  </sheetViews>
  <sheetFormatPr baseColWidth="10" defaultRowHeight="14.5" x14ac:dyDescent="0.35"/>
  <cols>
    <col min="1" max="1" width="7.453125" style="166" customWidth="1"/>
    <col min="2" max="2" width="164.453125" style="174" customWidth="1"/>
  </cols>
  <sheetData>
    <row r="1" spans="1:2" x14ac:dyDescent="0.35">
      <c r="A1" s="162"/>
      <c r="B1" s="396" t="s">
        <v>1891</v>
      </c>
    </row>
    <row r="2" spans="1:2" x14ac:dyDescent="0.35">
      <c r="A2" s="266"/>
    </row>
    <row r="3" spans="1:2" x14ac:dyDescent="0.35">
      <c r="A3" s="397" t="s">
        <v>2111</v>
      </c>
    </row>
    <row r="4" spans="1:2" x14ac:dyDescent="0.35">
      <c r="B4" s="174" t="s">
        <v>2112</v>
      </c>
    </row>
    <row r="5" spans="1:2" x14ac:dyDescent="0.35">
      <c r="B5" s="174" t="s">
        <v>2113</v>
      </c>
    </row>
    <row r="6" spans="1:2" x14ac:dyDescent="0.35">
      <c r="B6" s="174" t="s">
        <v>2114</v>
      </c>
    </row>
    <row r="8" spans="1:2" x14ac:dyDescent="0.35">
      <c r="A8" s="162"/>
      <c r="B8" s="396" t="s">
        <v>2115</v>
      </c>
    </row>
    <row r="10" spans="1:2" x14ac:dyDescent="0.35">
      <c r="A10" s="166" t="s">
        <v>1902</v>
      </c>
      <c r="B10" s="174" t="s">
        <v>2116</v>
      </c>
    </row>
    <row r="12" spans="1:2" x14ac:dyDescent="0.35">
      <c r="A12" s="166" t="s">
        <v>1913</v>
      </c>
      <c r="B12" s="205" t="s">
        <v>2117</v>
      </c>
    </row>
    <row r="13" spans="1:2" ht="29" x14ac:dyDescent="0.35">
      <c r="B13" s="398" t="s">
        <v>2118</v>
      </c>
    </row>
    <row r="14" spans="1:2" x14ac:dyDescent="0.35">
      <c r="B14" s="510" t="s">
        <v>2119</v>
      </c>
    </row>
    <row r="15" spans="1:2" x14ac:dyDescent="0.35">
      <c r="B15" s="510"/>
    </row>
    <row r="17" spans="1:2" x14ac:dyDescent="0.35">
      <c r="B17" s="174" t="s">
        <v>2120</v>
      </c>
    </row>
    <row r="19" spans="1:2" x14ac:dyDescent="0.35">
      <c r="A19" s="166" t="s">
        <v>1922</v>
      </c>
      <c r="B19" s="205" t="s">
        <v>1923</v>
      </c>
    </row>
    <row r="20" spans="1:2" x14ac:dyDescent="0.35">
      <c r="B20" s="399" t="s">
        <v>2121</v>
      </c>
    </row>
    <row r="21" spans="1:2" x14ac:dyDescent="0.35">
      <c r="A21" s="166" t="s">
        <v>1931</v>
      </c>
      <c r="B21" s="205" t="s">
        <v>1932</v>
      </c>
    </row>
    <row r="23" spans="1:2" x14ac:dyDescent="0.35">
      <c r="B23" s="400" t="s">
        <v>2122</v>
      </c>
    </row>
    <row r="24" spans="1:2" x14ac:dyDescent="0.35">
      <c r="B24" s="510" t="s">
        <v>2123</v>
      </c>
    </row>
    <row r="25" spans="1:2" x14ac:dyDescent="0.35">
      <c r="B25" s="510"/>
    </row>
    <row r="27" spans="1:2" x14ac:dyDescent="0.35">
      <c r="B27" s="400" t="s">
        <v>2124</v>
      </c>
    </row>
    <row r="28" spans="1:2" x14ac:dyDescent="0.35">
      <c r="B28" s="510" t="s">
        <v>2125</v>
      </c>
    </row>
    <row r="29" spans="1:2" x14ac:dyDescent="0.35">
      <c r="B29" s="510"/>
    </row>
    <row r="31" spans="1:2" x14ac:dyDescent="0.35">
      <c r="B31" s="400" t="s">
        <v>2126</v>
      </c>
    </row>
    <row r="32" spans="1:2" x14ac:dyDescent="0.35">
      <c r="B32" s="174" t="s">
        <v>2127</v>
      </c>
    </row>
    <row r="33" spans="1:2" x14ac:dyDescent="0.35">
      <c r="B33" s="174" t="s">
        <v>2128</v>
      </c>
    </row>
    <row r="34" spans="1:2" x14ac:dyDescent="0.35">
      <c r="B34" s="510" t="s">
        <v>2129</v>
      </c>
    </row>
    <row r="35" spans="1:2" x14ac:dyDescent="0.35">
      <c r="B35" s="510"/>
    </row>
    <row r="36" spans="1:2" x14ac:dyDescent="0.35">
      <c r="B36" s="510"/>
    </row>
    <row r="38" spans="1:2" x14ac:dyDescent="0.35">
      <c r="A38" s="166" t="s">
        <v>1941</v>
      </c>
      <c r="B38" s="205" t="s">
        <v>1942</v>
      </c>
    </row>
    <row r="40" spans="1:2" x14ac:dyDescent="0.35">
      <c r="B40" s="174" t="s">
        <v>2130</v>
      </c>
    </row>
    <row r="41" spans="1:2" x14ac:dyDescent="0.35">
      <c r="B41" s="399" t="s">
        <v>2131</v>
      </c>
    </row>
    <row r="42" spans="1:2" x14ac:dyDescent="0.35">
      <c r="B42" s="399" t="s">
        <v>2132</v>
      </c>
    </row>
    <row r="43" spans="1:2" x14ac:dyDescent="0.35">
      <c r="B43" s="399" t="s">
        <v>2133</v>
      </c>
    </row>
    <row r="45" spans="1:2" x14ac:dyDescent="0.35">
      <c r="B45" s="510" t="s">
        <v>2134</v>
      </c>
    </row>
    <row r="46" spans="1:2" x14ac:dyDescent="0.35">
      <c r="B46" s="510"/>
    </row>
    <row r="48" spans="1:2" x14ac:dyDescent="0.35">
      <c r="B48" s="174" t="s">
        <v>2135</v>
      </c>
    </row>
    <row r="49" spans="1:2" x14ac:dyDescent="0.35">
      <c r="B49" s="174" t="s">
        <v>2136</v>
      </c>
    </row>
    <row r="51" spans="1:2" x14ac:dyDescent="0.35">
      <c r="A51" s="166">
        <v>3</v>
      </c>
      <c r="B51" s="205" t="s">
        <v>2137</v>
      </c>
    </row>
    <row r="53" spans="1:2" x14ac:dyDescent="0.35">
      <c r="B53" s="400" t="s">
        <v>2138</v>
      </c>
    </row>
    <row r="54" spans="1:2" x14ac:dyDescent="0.35">
      <c r="B54" s="510" t="s">
        <v>2139</v>
      </c>
    </row>
    <row r="55" spans="1:2" x14ac:dyDescent="0.35">
      <c r="B55" s="510"/>
    </row>
    <row r="57" spans="1:2" x14ac:dyDescent="0.35">
      <c r="B57" s="400" t="s">
        <v>2140</v>
      </c>
    </row>
    <row r="58" spans="1:2" x14ac:dyDescent="0.35">
      <c r="B58" s="510" t="s">
        <v>2141</v>
      </c>
    </row>
    <row r="59" spans="1:2" x14ac:dyDescent="0.35">
      <c r="B59" s="510"/>
    </row>
    <row r="61" spans="1:2" x14ac:dyDescent="0.35">
      <c r="A61" s="166" t="s">
        <v>2003</v>
      </c>
      <c r="B61" s="205" t="s">
        <v>2004</v>
      </c>
    </row>
    <row r="63" spans="1:2" x14ac:dyDescent="0.35">
      <c r="B63" s="400" t="s">
        <v>1954</v>
      </c>
    </row>
    <row r="64" spans="1:2" x14ac:dyDescent="0.35">
      <c r="B64" s="174" t="s">
        <v>2142</v>
      </c>
    </row>
    <row r="66" spans="1:2" x14ac:dyDescent="0.35">
      <c r="B66" s="400" t="s">
        <v>2012</v>
      </c>
    </row>
    <row r="67" spans="1:2" x14ac:dyDescent="0.35">
      <c r="B67" s="174" t="s">
        <v>2143</v>
      </c>
    </row>
    <row r="69" spans="1:2" x14ac:dyDescent="0.35">
      <c r="A69" s="166" t="s">
        <v>2015</v>
      </c>
      <c r="B69" s="205" t="s">
        <v>2016</v>
      </c>
    </row>
    <row r="70" spans="1:2" x14ac:dyDescent="0.35">
      <c r="B70" s="174" t="s">
        <v>2144</v>
      </c>
    </row>
    <row r="73" spans="1:2" x14ac:dyDescent="0.35">
      <c r="A73" s="162"/>
      <c r="B73" s="396" t="s">
        <v>2145</v>
      </c>
    </row>
    <row r="75" spans="1:2" x14ac:dyDescent="0.35">
      <c r="A75" s="166">
        <v>4</v>
      </c>
      <c r="B75" s="174" t="s">
        <v>2146</v>
      </c>
    </row>
    <row r="77" spans="1:2" x14ac:dyDescent="0.35">
      <c r="B77" s="398" t="s">
        <v>2147</v>
      </c>
    </row>
    <row r="79" spans="1:2" x14ac:dyDescent="0.35">
      <c r="A79" s="166" t="s">
        <v>2148</v>
      </c>
      <c r="B79" s="205" t="s">
        <v>2149</v>
      </c>
    </row>
    <row r="80" spans="1:2" x14ac:dyDescent="0.35">
      <c r="B80" s="510" t="s">
        <v>2150</v>
      </c>
    </row>
    <row r="81" spans="1:2" x14ac:dyDescent="0.35">
      <c r="B81" s="510"/>
    </row>
    <row r="83" spans="1:2" x14ac:dyDescent="0.35">
      <c r="A83" s="166" t="s">
        <v>2041</v>
      </c>
      <c r="B83" s="205" t="s">
        <v>2151</v>
      </c>
    </row>
    <row r="84" spans="1:2" x14ac:dyDescent="0.35">
      <c r="B84" s="398" t="s">
        <v>2152</v>
      </c>
    </row>
    <row r="86" spans="1:2" x14ac:dyDescent="0.35">
      <c r="A86" s="166" t="s">
        <v>2056</v>
      </c>
      <c r="B86" s="205" t="s">
        <v>2153</v>
      </c>
    </row>
    <row r="87" spans="1:2" x14ac:dyDescent="0.35">
      <c r="B87" s="510" t="s">
        <v>2154</v>
      </c>
    </row>
    <row r="88" spans="1:2" x14ac:dyDescent="0.35">
      <c r="B88" s="510"/>
    </row>
    <row r="90" spans="1:2" x14ac:dyDescent="0.35">
      <c r="A90" s="166" t="s">
        <v>2059</v>
      </c>
      <c r="B90" s="205" t="s">
        <v>2155</v>
      </c>
    </row>
    <row r="91" spans="1:2" x14ac:dyDescent="0.35">
      <c r="B91" s="174" t="s">
        <v>2156</v>
      </c>
    </row>
    <row r="93" spans="1:2" x14ac:dyDescent="0.35">
      <c r="A93" s="166" t="s">
        <v>2086</v>
      </c>
      <c r="B93" s="205" t="s">
        <v>2157</v>
      </c>
    </row>
    <row r="94" spans="1:2" x14ac:dyDescent="0.35">
      <c r="B94" s="205"/>
    </row>
    <row r="95" spans="1:2" x14ac:dyDescent="0.35">
      <c r="B95" s="401" t="s">
        <v>2158</v>
      </c>
    </row>
    <row r="97" spans="1:2" x14ac:dyDescent="0.35">
      <c r="B97" s="401" t="s">
        <v>2159</v>
      </c>
    </row>
    <row r="100" spans="1:2" x14ac:dyDescent="0.35">
      <c r="A100" s="162"/>
      <c r="B100" s="396" t="s">
        <v>2160</v>
      </c>
    </row>
    <row r="102" spans="1:2" x14ac:dyDescent="0.35">
      <c r="A102" s="166">
        <v>5</v>
      </c>
      <c r="B102" s="174" t="s">
        <v>2161</v>
      </c>
    </row>
    <row r="104" spans="1:2" x14ac:dyDescent="0.35">
      <c r="A104" s="162"/>
      <c r="B104" s="396" t="s">
        <v>2162</v>
      </c>
    </row>
    <row r="106" spans="1:2" x14ac:dyDescent="0.35">
      <c r="A106" s="166" t="s">
        <v>2163</v>
      </c>
      <c r="B106" s="174" t="s">
        <v>2164</v>
      </c>
    </row>
    <row r="108" spans="1:2" x14ac:dyDescent="0.35">
      <c r="A108" s="166" t="s">
        <v>2165</v>
      </c>
      <c r="B108" s="174" t="s">
        <v>2164</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316CB-E76B-47C8-8171-FF785C6062A7}">
  <sheetPr>
    <tabColor theme="4"/>
  </sheetPr>
  <dimension ref="A1:L50"/>
  <sheetViews>
    <sheetView topLeftCell="A16" zoomScale="80" workbookViewId="0">
      <selection activeCell="I23" sqref="I23"/>
    </sheetView>
  </sheetViews>
  <sheetFormatPr baseColWidth="10" defaultRowHeight="14.5" x14ac:dyDescent="0.35"/>
  <cols>
    <col min="2" max="2" width="25.81640625" bestFit="1" customWidth="1"/>
    <col min="3" max="5" width="14.54296875" customWidth="1"/>
    <col min="6" max="7" width="13.36328125" customWidth="1"/>
  </cols>
  <sheetData>
    <row r="1" spans="1:12" x14ac:dyDescent="0.35">
      <c r="A1" s="162"/>
      <c r="B1" s="491" t="s">
        <v>1891</v>
      </c>
      <c r="C1" s="491"/>
      <c r="D1" s="491"/>
      <c r="E1" s="491"/>
      <c r="F1" s="491"/>
      <c r="G1" s="491"/>
      <c r="H1" s="491"/>
      <c r="I1" s="491"/>
      <c r="J1" s="491"/>
      <c r="K1" s="491"/>
      <c r="L1" s="491"/>
    </row>
    <row r="3" spans="1:12" x14ac:dyDescent="0.35">
      <c r="B3" s="163" t="s">
        <v>1892</v>
      </c>
      <c r="C3" s="164" t="s">
        <v>164</v>
      </c>
      <c r="D3" s="469"/>
      <c r="E3" s="402"/>
    </row>
    <row r="4" spans="1:12" x14ac:dyDescent="0.35">
      <c r="B4" s="163" t="s">
        <v>1893</v>
      </c>
      <c r="C4" s="165">
        <v>44742</v>
      </c>
      <c r="D4" s="470"/>
      <c r="E4" s="403"/>
    </row>
    <row r="6" spans="1:12" x14ac:dyDescent="0.35">
      <c r="A6" s="162">
        <v>6</v>
      </c>
      <c r="B6" s="491" t="s">
        <v>2166</v>
      </c>
      <c r="C6" s="491"/>
      <c r="D6" s="491"/>
      <c r="E6" s="491"/>
      <c r="F6" s="491"/>
      <c r="G6" s="491"/>
      <c r="H6" s="491"/>
      <c r="I6" s="491"/>
      <c r="J6" s="491"/>
      <c r="K6" s="491"/>
      <c r="L6" s="491"/>
    </row>
    <row r="9" spans="1:12" x14ac:dyDescent="0.35">
      <c r="A9" s="404" t="s">
        <v>2163</v>
      </c>
      <c r="B9" s="405" t="s">
        <v>2167</v>
      </c>
      <c r="C9" s="406"/>
      <c r="D9" s="406"/>
      <c r="E9" s="406"/>
      <c r="F9" s="406"/>
      <c r="G9" s="406"/>
      <c r="H9" s="406"/>
    </row>
    <row r="10" spans="1:12" x14ac:dyDescent="0.35">
      <c r="A10" s="404"/>
      <c r="B10" s="405"/>
      <c r="C10" s="406"/>
      <c r="D10" s="406"/>
      <c r="E10" s="406"/>
      <c r="F10" s="406"/>
      <c r="G10" s="406"/>
      <c r="H10" s="406"/>
    </row>
    <row r="11" spans="1:12" x14ac:dyDescent="0.35">
      <c r="A11" s="404"/>
      <c r="B11" s="406"/>
      <c r="C11" s="407">
        <v>44742</v>
      </c>
      <c r="D11" s="407">
        <v>44561</v>
      </c>
      <c r="E11" s="407">
        <v>44196</v>
      </c>
      <c r="F11" s="407">
        <v>43830</v>
      </c>
      <c r="G11" s="407">
        <v>43465</v>
      </c>
      <c r="H11" s="471"/>
    </row>
    <row r="12" spans="1:12" x14ac:dyDescent="0.35">
      <c r="A12" s="404"/>
      <c r="B12" s="408" t="s">
        <v>2168</v>
      </c>
      <c r="C12" s="409">
        <v>2300000000</v>
      </c>
      <c r="D12" s="409">
        <v>2000000000</v>
      </c>
      <c r="E12" s="409">
        <v>1500000000</v>
      </c>
      <c r="F12" s="409">
        <v>1000000000</v>
      </c>
      <c r="G12" s="409">
        <v>500000000</v>
      </c>
      <c r="H12" s="472"/>
    </row>
    <row r="13" spans="1:12" x14ac:dyDescent="0.35">
      <c r="A13" s="404"/>
      <c r="B13" s="411" t="s">
        <v>2169</v>
      </c>
      <c r="C13" s="412">
        <v>100000000</v>
      </c>
      <c r="D13" s="412">
        <v>100000000</v>
      </c>
      <c r="E13" s="412">
        <v>100000000</v>
      </c>
      <c r="F13" s="412">
        <v>100000000</v>
      </c>
      <c r="G13" s="412">
        <v>0</v>
      </c>
      <c r="H13" s="472"/>
    </row>
    <row r="14" spans="1:12" x14ac:dyDescent="0.35">
      <c r="A14" s="404"/>
      <c r="B14" s="414" t="s">
        <v>2170</v>
      </c>
      <c r="C14" s="415">
        <v>2400000000</v>
      </c>
      <c r="D14" s="415">
        <v>2100000000</v>
      </c>
      <c r="E14" s="415">
        <v>1600000000</v>
      </c>
      <c r="F14" s="415">
        <v>1100000000</v>
      </c>
      <c r="G14" s="415">
        <v>500000000</v>
      </c>
      <c r="H14" s="473"/>
    </row>
    <row r="15" spans="1:12" x14ac:dyDescent="0.35">
      <c r="A15" s="404"/>
      <c r="B15" s="406"/>
      <c r="C15" s="406"/>
      <c r="D15" s="406"/>
      <c r="E15" s="406"/>
      <c r="F15" s="406"/>
      <c r="G15" s="476"/>
      <c r="H15" s="474"/>
    </row>
    <row r="16" spans="1:12" x14ac:dyDescent="0.35">
      <c r="A16" s="404"/>
      <c r="B16" s="408" t="s">
        <v>2171</v>
      </c>
      <c r="C16" s="410">
        <v>2400000000</v>
      </c>
      <c r="D16" s="410">
        <v>2100000000</v>
      </c>
      <c r="E16" s="410">
        <v>1600000000</v>
      </c>
      <c r="F16" s="410">
        <v>1100000000</v>
      </c>
      <c r="G16" s="410">
        <v>500000000</v>
      </c>
      <c r="H16" s="472"/>
    </row>
    <row r="17" spans="1:8" x14ac:dyDescent="0.35">
      <c r="A17" s="404"/>
      <c r="B17" s="416" t="s">
        <v>2172</v>
      </c>
      <c r="C17" s="417">
        <v>0</v>
      </c>
      <c r="D17" s="417">
        <v>0</v>
      </c>
      <c r="E17" s="417">
        <v>0</v>
      </c>
      <c r="F17" s="417">
        <v>0</v>
      </c>
      <c r="G17" s="417">
        <v>0</v>
      </c>
      <c r="H17" s="472"/>
    </row>
    <row r="18" spans="1:8" x14ac:dyDescent="0.35">
      <c r="A18" s="404"/>
      <c r="B18" s="416" t="s">
        <v>2173</v>
      </c>
      <c r="C18" s="417">
        <v>0</v>
      </c>
      <c r="D18" s="417">
        <v>0</v>
      </c>
      <c r="E18" s="417">
        <v>0</v>
      </c>
      <c r="F18" s="417">
        <v>0</v>
      </c>
      <c r="G18" s="417">
        <v>0</v>
      </c>
      <c r="H18" s="472"/>
    </row>
    <row r="19" spans="1:8" x14ac:dyDescent="0.35">
      <c r="A19" s="404"/>
      <c r="B19" s="416" t="s">
        <v>2174</v>
      </c>
      <c r="C19" s="417">
        <v>0</v>
      </c>
      <c r="D19" s="417">
        <v>0</v>
      </c>
      <c r="E19" s="417">
        <v>0</v>
      </c>
      <c r="F19" s="417">
        <v>0</v>
      </c>
      <c r="G19" s="417">
        <v>0</v>
      </c>
      <c r="H19" s="472"/>
    </row>
    <row r="20" spans="1:8" x14ac:dyDescent="0.35">
      <c r="A20" s="404"/>
      <c r="B20" s="416" t="s">
        <v>2175</v>
      </c>
      <c r="C20" s="417">
        <v>0</v>
      </c>
      <c r="D20" s="417">
        <v>0</v>
      </c>
      <c r="E20" s="417">
        <v>0</v>
      </c>
      <c r="F20" s="417">
        <v>0</v>
      </c>
      <c r="G20" s="417">
        <v>0</v>
      </c>
      <c r="H20" s="472"/>
    </row>
    <row r="21" spans="1:8" x14ac:dyDescent="0.35">
      <c r="A21" s="404"/>
      <c r="B21" s="411" t="s">
        <v>263</v>
      </c>
      <c r="C21" s="413">
        <v>0</v>
      </c>
      <c r="D21" s="413">
        <v>0</v>
      </c>
      <c r="E21" s="413">
        <v>0</v>
      </c>
      <c r="F21" s="413">
        <v>0</v>
      </c>
      <c r="G21" s="413">
        <v>0</v>
      </c>
      <c r="H21" s="472"/>
    </row>
    <row r="22" spans="1:8" x14ac:dyDescent="0.35">
      <c r="A22" s="404"/>
      <c r="B22" s="414" t="s">
        <v>2170</v>
      </c>
      <c r="C22" s="415">
        <v>2400000000</v>
      </c>
      <c r="D22" s="415">
        <v>2100000000</v>
      </c>
      <c r="E22" s="415">
        <v>1600000000</v>
      </c>
      <c r="F22" s="415">
        <v>1100000000</v>
      </c>
      <c r="G22" s="415">
        <v>500000000</v>
      </c>
      <c r="H22" s="473"/>
    </row>
    <row r="23" spans="1:8" x14ac:dyDescent="0.35">
      <c r="A23" s="404"/>
      <c r="B23" s="406"/>
      <c r="C23" s="406"/>
      <c r="D23" s="406"/>
      <c r="E23" s="406"/>
      <c r="F23" s="406"/>
      <c r="G23" s="476"/>
      <c r="H23" s="474"/>
    </row>
    <row r="24" spans="1:8" x14ac:dyDescent="0.35">
      <c r="A24" s="404"/>
      <c r="B24" s="408" t="s">
        <v>413</v>
      </c>
      <c r="C24" s="409">
        <v>2400000000</v>
      </c>
      <c r="D24" s="409">
        <v>2100000000</v>
      </c>
      <c r="E24" s="409">
        <v>1600000000</v>
      </c>
      <c r="F24" s="409">
        <v>1100000000</v>
      </c>
      <c r="G24" s="409">
        <v>500000000</v>
      </c>
      <c r="H24" s="472"/>
    </row>
    <row r="25" spans="1:8" x14ac:dyDescent="0.35">
      <c r="A25" s="404"/>
      <c r="B25" s="416" t="s">
        <v>415</v>
      </c>
      <c r="C25" s="418">
        <v>0</v>
      </c>
      <c r="D25" s="418">
        <v>0</v>
      </c>
      <c r="E25" s="418">
        <v>0</v>
      </c>
      <c r="F25" s="418">
        <v>0</v>
      </c>
      <c r="G25" s="418">
        <v>0</v>
      </c>
      <c r="H25" s="472"/>
    </row>
    <row r="26" spans="1:8" x14ac:dyDescent="0.35">
      <c r="A26" s="404"/>
      <c r="B26" s="411" t="s">
        <v>263</v>
      </c>
      <c r="C26" s="412">
        <v>0</v>
      </c>
      <c r="D26" s="412">
        <v>0</v>
      </c>
      <c r="E26" s="412">
        <v>0</v>
      </c>
      <c r="F26" s="412">
        <v>0</v>
      </c>
      <c r="G26" s="412">
        <v>0</v>
      </c>
      <c r="H26" s="472"/>
    </row>
    <row r="27" spans="1:8" x14ac:dyDescent="0.35">
      <c r="A27" s="404"/>
      <c r="B27" s="414" t="s">
        <v>2170</v>
      </c>
      <c r="C27" s="415">
        <v>2400000000</v>
      </c>
      <c r="D27" s="415">
        <v>2100000000</v>
      </c>
      <c r="E27" s="415">
        <v>1600000000</v>
      </c>
      <c r="F27" s="415">
        <v>1100000000</v>
      </c>
      <c r="G27" s="415">
        <v>500000000</v>
      </c>
      <c r="H27" s="473"/>
    </row>
    <row r="28" spans="1:8" x14ac:dyDescent="0.35">
      <c r="A28" s="404"/>
      <c r="B28" s="406"/>
      <c r="C28" s="406"/>
      <c r="D28" s="406"/>
      <c r="E28" s="406"/>
      <c r="F28" s="406"/>
      <c r="G28" s="476"/>
      <c r="H28" s="474"/>
    </row>
    <row r="29" spans="1:8" x14ac:dyDescent="0.35">
      <c r="A29" s="404"/>
      <c r="B29" s="406"/>
      <c r="C29" s="406"/>
      <c r="D29" s="406"/>
      <c r="E29" s="406"/>
      <c r="F29" s="406"/>
      <c r="G29" s="476"/>
      <c r="H29" s="474"/>
    </row>
    <row r="30" spans="1:8" x14ac:dyDescent="0.35">
      <c r="A30" s="404" t="s">
        <v>2165</v>
      </c>
      <c r="B30" s="405" t="s">
        <v>2176</v>
      </c>
      <c r="C30" s="406"/>
      <c r="D30" s="406"/>
      <c r="E30" s="406"/>
      <c r="F30" s="406"/>
      <c r="G30" s="476"/>
      <c r="H30" s="474"/>
    </row>
    <row r="31" spans="1:8" x14ac:dyDescent="0.35">
      <c r="A31" s="406"/>
      <c r="B31" s="406"/>
      <c r="C31" s="406"/>
      <c r="D31" s="406"/>
      <c r="E31" s="406"/>
      <c r="F31" s="406"/>
      <c r="G31" s="476"/>
      <c r="H31" s="474"/>
    </row>
    <row r="32" spans="1:8" x14ac:dyDescent="0.35">
      <c r="A32" s="404"/>
      <c r="B32" s="406"/>
      <c r="C32" s="419">
        <v>2022</v>
      </c>
      <c r="D32" s="419">
        <v>2021</v>
      </c>
      <c r="E32" s="419">
        <v>2020</v>
      </c>
      <c r="F32" s="419">
        <v>2019</v>
      </c>
      <c r="G32" s="419">
        <v>2018</v>
      </c>
      <c r="H32" s="475"/>
    </row>
    <row r="33" spans="1:8" x14ac:dyDescent="0.35">
      <c r="A33" s="404"/>
      <c r="B33" s="408" t="s">
        <v>2168</v>
      </c>
      <c r="C33" s="410">
        <v>300000000</v>
      </c>
      <c r="D33" s="410">
        <v>500000000</v>
      </c>
      <c r="E33" s="410">
        <v>500000000</v>
      </c>
      <c r="F33" s="410">
        <v>500000000</v>
      </c>
      <c r="G33" s="410">
        <v>500000000</v>
      </c>
      <c r="H33" s="472"/>
    </row>
    <row r="34" spans="1:8" x14ac:dyDescent="0.35">
      <c r="A34" s="404"/>
      <c r="B34" s="411" t="s">
        <v>2169</v>
      </c>
      <c r="C34" s="413">
        <v>0</v>
      </c>
      <c r="D34" s="413"/>
      <c r="E34" s="413"/>
      <c r="F34" s="413">
        <v>100000000</v>
      </c>
      <c r="G34" s="413">
        <v>0</v>
      </c>
      <c r="H34" s="472"/>
    </row>
    <row r="35" spans="1:8" x14ac:dyDescent="0.35">
      <c r="A35" s="404"/>
      <c r="B35" s="420" t="s">
        <v>2170</v>
      </c>
      <c r="C35" s="415">
        <v>300000000</v>
      </c>
      <c r="D35" s="415">
        <v>500000000</v>
      </c>
      <c r="E35" s="415">
        <v>500000000</v>
      </c>
      <c r="F35" s="415">
        <v>600000000</v>
      </c>
      <c r="G35" s="415">
        <v>500000000</v>
      </c>
      <c r="H35" s="473"/>
    </row>
    <row r="36" spans="1:8" x14ac:dyDescent="0.35">
      <c r="A36" s="404"/>
      <c r="B36" s="406"/>
      <c r="C36" s="406"/>
      <c r="D36" s="406"/>
      <c r="E36" s="406"/>
      <c r="F36" s="406"/>
      <c r="G36" s="476"/>
      <c r="H36" s="474"/>
    </row>
    <row r="37" spans="1:8" x14ac:dyDescent="0.35">
      <c r="A37" s="404"/>
      <c r="B37" s="408" t="s">
        <v>2171</v>
      </c>
      <c r="C37" s="410">
        <v>300000000</v>
      </c>
      <c r="D37" s="410">
        <v>500000000</v>
      </c>
      <c r="E37" s="410">
        <v>500000000</v>
      </c>
      <c r="F37" s="410">
        <v>600000000</v>
      </c>
      <c r="G37" s="410">
        <v>500000000</v>
      </c>
      <c r="H37" s="472"/>
    </row>
    <row r="38" spans="1:8" x14ac:dyDescent="0.35">
      <c r="A38" s="404"/>
      <c r="B38" s="416" t="s">
        <v>2172</v>
      </c>
      <c r="C38" s="417">
        <v>0</v>
      </c>
      <c r="D38" s="417">
        <v>0</v>
      </c>
      <c r="E38" s="417">
        <v>0</v>
      </c>
      <c r="F38" s="417">
        <v>0</v>
      </c>
      <c r="G38" s="417">
        <v>0</v>
      </c>
      <c r="H38" s="472"/>
    </row>
    <row r="39" spans="1:8" x14ac:dyDescent="0.35">
      <c r="A39" s="404"/>
      <c r="B39" s="416" t="s">
        <v>2173</v>
      </c>
      <c r="C39" s="417">
        <v>0</v>
      </c>
      <c r="D39" s="417">
        <v>0</v>
      </c>
      <c r="E39" s="417">
        <v>0</v>
      </c>
      <c r="F39" s="417">
        <v>0</v>
      </c>
      <c r="G39" s="417">
        <v>0</v>
      </c>
      <c r="H39" s="472"/>
    </row>
    <row r="40" spans="1:8" x14ac:dyDescent="0.35">
      <c r="A40" s="404"/>
      <c r="B40" s="416" t="s">
        <v>2174</v>
      </c>
      <c r="C40" s="417">
        <v>0</v>
      </c>
      <c r="D40" s="417">
        <v>0</v>
      </c>
      <c r="E40" s="417">
        <v>0</v>
      </c>
      <c r="F40" s="417">
        <v>0</v>
      </c>
      <c r="G40" s="417">
        <v>0</v>
      </c>
      <c r="H40" s="472"/>
    </row>
    <row r="41" spans="1:8" x14ac:dyDescent="0.35">
      <c r="A41" s="404"/>
      <c r="B41" s="416" t="s">
        <v>2175</v>
      </c>
      <c r="C41" s="417">
        <v>0</v>
      </c>
      <c r="D41" s="417">
        <v>0</v>
      </c>
      <c r="E41" s="417">
        <v>0</v>
      </c>
      <c r="F41" s="417">
        <v>0</v>
      </c>
      <c r="G41" s="417">
        <v>0</v>
      </c>
      <c r="H41" s="472"/>
    </row>
    <row r="42" spans="1:8" x14ac:dyDescent="0.35">
      <c r="A42" s="404"/>
      <c r="B42" s="411" t="s">
        <v>263</v>
      </c>
      <c r="C42" s="413">
        <v>0</v>
      </c>
      <c r="D42" s="413">
        <v>0</v>
      </c>
      <c r="E42" s="413">
        <v>0</v>
      </c>
      <c r="F42" s="413">
        <v>0</v>
      </c>
      <c r="G42" s="413">
        <v>0</v>
      </c>
      <c r="H42" s="472"/>
    </row>
    <row r="43" spans="1:8" x14ac:dyDescent="0.35">
      <c r="A43" s="404"/>
      <c r="B43" s="420" t="s">
        <v>2170</v>
      </c>
      <c r="C43" s="415">
        <v>300000000</v>
      </c>
      <c r="D43" s="415">
        <v>500000000</v>
      </c>
      <c r="E43" s="415">
        <v>500000000</v>
      </c>
      <c r="F43" s="415">
        <v>600000000</v>
      </c>
      <c r="G43" s="415">
        <v>500000000</v>
      </c>
      <c r="H43" s="473"/>
    </row>
    <row r="44" spans="1:8" x14ac:dyDescent="0.35">
      <c r="A44" s="404"/>
      <c r="B44" s="406"/>
      <c r="C44" s="406"/>
      <c r="D44" s="406"/>
      <c r="E44" s="406"/>
      <c r="F44" s="406"/>
      <c r="G44" s="476"/>
      <c r="H44" s="474"/>
    </row>
    <row r="45" spans="1:8" x14ac:dyDescent="0.35">
      <c r="A45" s="404"/>
      <c r="B45" s="408" t="s">
        <v>413</v>
      </c>
      <c r="C45" s="410">
        <v>300000000</v>
      </c>
      <c r="D45" s="410">
        <v>500000000</v>
      </c>
      <c r="E45" s="410">
        <v>500000000</v>
      </c>
      <c r="F45" s="410">
        <v>600000000</v>
      </c>
      <c r="G45" s="410">
        <v>500000000</v>
      </c>
      <c r="H45" s="472"/>
    </row>
    <row r="46" spans="1:8" x14ac:dyDescent="0.35">
      <c r="A46" s="404"/>
      <c r="B46" s="416" t="s">
        <v>415</v>
      </c>
      <c r="C46" s="417">
        <v>0</v>
      </c>
      <c r="D46" s="417">
        <v>0</v>
      </c>
      <c r="E46" s="417">
        <v>0</v>
      </c>
      <c r="F46" s="417">
        <v>0</v>
      </c>
      <c r="G46" s="417">
        <v>0</v>
      </c>
      <c r="H46" s="472"/>
    </row>
    <row r="47" spans="1:8" x14ac:dyDescent="0.35">
      <c r="A47" s="404"/>
      <c r="B47" s="411" t="s">
        <v>263</v>
      </c>
      <c r="C47" s="413">
        <v>0</v>
      </c>
      <c r="D47" s="413">
        <v>0</v>
      </c>
      <c r="E47" s="413">
        <v>0</v>
      </c>
      <c r="F47" s="413">
        <v>0</v>
      </c>
      <c r="G47" s="413">
        <v>0</v>
      </c>
      <c r="H47" s="472"/>
    </row>
    <row r="48" spans="1:8" x14ac:dyDescent="0.35">
      <c r="A48" s="404"/>
      <c r="B48" s="420" t="s">
        <v>2170</v>
      </c>
      <c r="C48" s="415">
        <v>300000000</v>
      </c>
      <c r="D48" s="415">
        <v>500000000</v>
      </c>
      <c r="E48" s="415">
        <v>500000000</v>
      </c>
      <c r="F48" s="415">
        <v>600000000</v>
      </c>
      <c r="G48" s="415">
        <v>500000000</v>
      </c>
      <c r="H48" s="473"/>
    </row>
    <row r="49" spans="1:9" x14ac:dyDescent="0.35">
      <c r="A49" s="404"/>
      <c r="B49" s="406"/>
      <c r="C49" s="406"/>
      <c r="D49" s="406"/>
      <c r="E49" s="406"/>
      <c r="F49" s="406"/>
      <c r="G49" s="406"/>
      <c r="H49" s="406"/>
    </row>
    <row r="50" spans="1:9" x14ac:dyDescent="0.35">
      <c r="A50" s="404"/>
      <c r="B50" s="406"/>
      <c r="C50" s="406"/>
      <c r="D50" s="406"/>
      <c r="E50" s="406"/>
      <c r="F50" s="406"/>
      <c r="G50" s="406"/>
      <c r="H50" s="406"/>
      <c r="I50" s="406"/>
    </row>
  </sheetData>
  <mergeCells count="2">
    <mergeCell ref="B1:L1"/>
    <mergeCell ref="B6:L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3354-7AE4-4B40-A4F5-288332207A32}">
  <sheetPr>
    <tabColor rgb="FF243386"/>
  </sheetPr>
  <dimension ref="A1:N112"/>
  <sheetViews>
    <sheetView topLeftCell="A31" zoomScale="49" zoomScaleNormal="80" workbookViewId="0">
      <selection activeCell="C30" sqref="C30"/>
    </sheetView>
  </sheetViews>
  <sheetFormatPr baseColWidth="10" defaultColWidth="8.81640625" defaultRowHeight="14.5" outlineLevelRow="1" x14ac:dyDescent="0.35"/>
  <cols>
    <col min="1" max="1" width="13.26953125" style="38" customWidth="1"/>
    <col min="2" max="2" width="60.54296875" style="38" bestFit="1" customWidth="1"/>
    <col min="3" max="7" width="41" style="38" customWidth="1"/>
    <col min="8" max="8" width="7.26953125" style="38" customWidth="1"/>
    <col min="9" max="9" width="92" style="38" customWidth="1"/>
    <col min="10" max="11" width="47.7265625" style="38" customWidth="1"/>
    <col min="12" max="12" width="7.26953125" style="38" customWidth="1"/>
    <col min="13" max="13" width="25.7265625" style="38" customWidth="1"/>
    <col min="14" max="14" width="25.7265625" style="35" customWidth="1"/>
    <col min="15" max="16384" width="8.81640625" style="61"/>
  </cols>
  <sheetData>
    <row r="1" spans="1:13" ht="45" customHeight="1" x14ac:dyDescent="0.35">
      <c r="A1" s="511" t="s">
        <v>2177</v>
      </c>
      <c r="B1" s="511"/>
    </row>
    <row r="2" spans="1:13" ht="31" x14ac:dyDescent="0.35">
      <c r="A2" s="34" t="s">
        <v>2178</v>
      </c>
      <c r="B2" s="34"/>
      <c r="C2" s="35"/>
      <c r="D2" s="35"/>
      <c r="E2" s="35"/>
      <c r="F2" s="36" t="s">
        <v>178</v>
      </c>
      <c r="G2" s="91"/>
      <c r="H2" s="35"/>
      <c r="I2" s="34"/>
      <c r="J2" s="35"/>
      <c r="K2" s="35"/>
      <c r="L2" s="35"/>
      <c r="M2" s="35"/>
    </row>
    <row r="3" spans="1:13" ht="15" thickBot="1" x14ac:dyDescent="0.4">
      <c r="A3" s="35"/>
      <c r="B3" s="37"/>
      <c r="C3" s="37"/>
      <c r="D3" s="35"/>
      <c r="E3" s="35"/>
      <c r="F3" s="35"/>
      <c r="G3" s="35"/>
      <c r="H3" s="35"/>
      <c r="L3" s="35"/>
      <c r="M3" s="35"/>
    </row>
    <row r="4" spans="1:13" ht="19" thickBot="1" x14ac:dyDescent="0.4">
      <c r="A4" s="39"/>
      <c r="B4" s="40" t="s">
        <v>179</v>
      </c>
      <c r="C4" s="421" t="s">
        <v>180</v>
      </c>
      <c r="D4" s="39"/>
      <c r="E4" s="39"/>
      <c r="F4" s="35"/>
      <c r="G4" s="35"/>
      <c r="H4" s="35"/>
      <c r="I4" s="49" t="s">
        <v>2179</v>
      </c>
      <c r="J4" s="158" t="s">
        <v>1871</v>
      </c>
      <c r="L4" s="35"/>
      <c r="M4" s="35"/>
    </row>
    <row r="5" spans="1:13" ht="15" thickBot="1" x14ac:dyDescent="0.4">
      <c r="H5" s="35"/>
      <c r="I5" s="422" t="s">
        <v>1873</v>
      </c>
      <c r="J5" s="38" t="s">
        <v>230</v>
      </c>
      <c r="L5" s="35"/>
      <c r="M5" s="35"/>
    </row>
    <row r="6" spans="1:13" ht="18.5" x14ac:dyDescent="0.35">
      <c r="A6" s="42"/>
      <c r="B6" s="43" t="s">
        <v>2180</v>
      </c>
      <c r="C6" s="42"/>
      <c r="E6" s="44"/>
      <c r="F6" s="44"/>
      <c r="G6" s="44"/>
      <c r="H6" s="35"/>
      <c r="I6" s="422" t="s">
        <v>1875</v>
      </c>
      <c r="J6" s="38" t="s">
        <v>1876</v>
      </c>
      <c r="L6" s="35"/>
      <c r="M6" s="35"/>
    </row>
    <row r="7" spans="1:13" x14ac:dyDescent="0.35">
      <c r="B7" s="45" t="s">
        <v>2181</v>
      </c>
      <c r="H7" s="35"/>
      <c r="I7" s="422" t="s">
        <v>1878</v>
      </c>
      <c r="J7" s="38" t="s">
        <v>1879</v>
      </c>
      <c r="L7" s="35"/>
      <c r="M7" s="35"/>
    </row>
    <row r="8" spans="1:13" x14ac:dyDescent="0.35">
      <c r="B8" s="45" t="s">
        <v>2182</v>
      </c>
      <c r="H8" s="35"/>
      <c r="I8" s="422" t="s">
        <v>2183</v>
      </c>
      <c r="J8" s="38" t="s">
        <v>2184</v>
      </c>
      <c r="L8" s="35"/>
      <c r="M8" s="35"/>
    </row>
    <row r="9" spans="1:13" ht="15" thickBot="1" x14ac:dyDescent="0.4">
      <c r="B9" s="47" t="s">
        <v>2185</v>
      </c>
      <c r="H9" s="35"/>
      <c r="L9" s="35"/>
      <c r="M9" s="35"/>
    </row>
    <row r="10" spans="1:13" x14ac:dyDescent="0.35">
      <c r="B10" s="48"/>
      <c r="H10" s="35"/>
      <c r="I10" s="423" t="s">
        <v>2186</v>
      </c>
      <c r="L10" s="35"/>
      <c r="M10" s="35"/>
    </row>
    <row r="11" spans="1:13" x14ac:dyDescent="0.35">
      <c r="B11" s="48"/>
      <c r="H11" s="35"/>
      <c r="I11" s="423" t="s">
        <v>2187</v>
      </c>
      <c r="L11" s="35"/>
      <c r="M11" s="35"/>
    </row>
    <row r="12" spans="1:13" ht="37" x14ac:dyDescent="0.35">
      <c r="A12" s="49" t="s">
        <v>189</v>
      </c>
      <c r="B12" s="49" t="s">
        <v>2188</v>
      </c>
      <c r="C12" s="50"/>
      <c r="D12" s="50"/>
      <c r="E12" s="50"/>
      <c r="F12" s="50"/>
      <c r="G12" s="50"/>
      <c r="H12" s="35"/>
      <c r="L12" s="35"/>
      <c r="M12" s="35"/>
    </row>
    <row r="13" spans="1:13" ht="15" customHeight="1" x14ac:dyDescent="0.35">
      <c r="A13" s="63"/>
      <c r="B13" s="64" t="s">
        <v>2189</v>
      </c>
      <c r="C13" s="63" t="s">
        <v>2190</v>
      </c>
      <c r="D13" s="63" t="s">
        <v>2191</v>
      </c>
      <c r="E13" s="65"/>
      <c r="F13" s="66"/>
      <c r="G13" s="66"/>
      <c r="H13" s="35"/>
      <c r="L13" s="35"/>
      <c r="M13" s="35"/>
    </row>
    <row r="14" spans="1:13" x14ac:dyDescent="0.35">
      <c r="A14" s="38" t="s">
        <v>2192</v>
      </c>
      <c r="B14" s="59" t="s">
        <v>2193</v>
      </c>
      <c r="C14" s="424" t="s">
        <v>2194</v>
      </c>
      <c r="D14" s="424" t="s">
        <v>2195</v>
      </c>
      <c r="E14" s="44"/>
      <c r="F14" s="44"/>
      <c r="G14" s="44"/>
      <c r="H14" s="35"/>
      <c r="L14" s="35"/>
      <c r="M14" s="35"/>
    </row>
    <row r="15" spans="1:13" x14ac:dyDescent="0.35">
      <c r="A15" s="38" t="s">
        <v>2196</v>
      </c>
      <c r="B15" s="59" t="s">
        <v>640</v>
      </c>
      <c r="C15" s="53" t="s">
        <v>2194</v>
      </c>
      <c r="D15" s="53" t="s">
        <v>2195</v>
      </c>
      <c r="E15" s="44"/>
      <c r="F15" s="44"/>
      <c r="G15" s="44"/>
      <c r="H15" s="35"/>
      <c r="L15" s="35"/>
      <c r="M15" s="35"/>
    </row>
    <row r="16" spans="1:13" x14ac:dyDescent="0.35">
      <c r="A16" s="38" t="s">
        <v>2197</v>
      </c>
      <c r="B16" s="59" t="s">
        <v>2198</v>
      </c>
      <c r="C16" s="53" t="s">
        <v>620</v>
      </c>
      <c r="D16" s="53" t="s">
        <v>620</v>
      </c>
      <c r="E16" s="44"/>
      <c r="F16" s="44"/>
      <c r="G16" s="44"/>
      <c r="H16" s="35"/>
      <c r="L16" s="35"/>
      <c r="M16" s="35"/>
    </row>
    <row r="17" spans="1:13" x14ac:dyDescent="0.35">
      <c r="A17" s="38" t="s">
        <v>2199</v>
      </c>
      <c r="B17" s="59" t="s">
        <v>2200</v>
      </c>
      <c r="C17" s="53" t="s">
        <v>620</v>
      </c>
      <c r="D17" s="53" t="s">
        <v>620</v>
      </c>
      <c r="E17" s="44"/>
      <c r="F17" s="44"/>
      <c r="G17" s="44"/>
      <c r="H17" s="35"/>
      <c r="L17" s="35"/>
      <c r="M17" s="35"/>
    </row>
    <row r="18" spans="1:13" x14ac:dyDescent="0.35">
      <c r="A18" s="38" t="s">
        <v>2201</v>
      </c>
      <c r="B18" s="59" t="s">
        <v>2202</v>
      </c>
      <c r="C18" s="53" t="s">
        <v>620</v>
      </c>
      <c r="D18" s="53" t="s">
        <v>620</v>
      </c>
      <c r="E18" s="44"/>
      <c r="F18" s="44"/>
      <c r="G18" s="44"/>
      <c r="H18" s="35"/>
      <c r="L18" s="35"/>
      <c r="M18" s="35"/>
    </row>
    <row r="19" spans="1:13" x14ac:dyDescent="0.35">
      <c r="A19" s="38" t="s">
        <v>2203</v>
      </c>
      <c r="B19" s="59" t="s">
        <v>2204</v>
      </c>
      <c r="C19" s="53" t="s">
        <v>620</v>
      </c>
      <c r="D19" s="53" t="s">
        <v>620</v>
      </c>
      <c r="E19" s="44"/>
      <c r="F19" s="44"/>
      <c r="G19" s="44"/>
      <c r="H19" s="35"/>
      <c r="L19" s="35"/>
      <c r="M19" s="35"/>
    </row>
    <row r="20" spans="1:13" x14ac:dyDescent="0.35">
      <c r="A20" s="38" t="s">
        <v>2205</v>
      </c>
      <c r="B20" s="59" t="s">
        <v>2206</v>
      </c>
      <c r="C20" s="53" t="s">
        <v>2207</v>
      </c>
      <c r="D20" s="53" t="s">
        <v>2208</v>
      </c>
      <c r="E20" s="44"/>
      <c r="F20" s="44"/>
      <c r="G20" s="44"/>
      <c r="H20" s="35"/>
      <c r="L20" s="35"/>
      <c r="M20" s="35"/>
    </row>
    <row r="21" spans="1:13" x14ac:dyDescent="0.35">
      <c r="A21" s="38" t="s">
        <v>2209</v>
      </c>
      <c r="B21" s="59" t="s">
        <v>2210</v>
      </c>
      <c r="C21" s="53" t="s">
        <v>620</v>
      </c>
      <c r="D21" s="53" t="s">
        <v>620</v>
      </c>
      <c r="E21" s="44"/>
      <c r="F21" s="44"/>
      <c r="G21" s="44"/>
      <c r="H21" s="35"/>
      <c r="L21" s="35"/>
      <c r="M21" s="35"/>
    </row>
    <row r="22" spans="1:13" x14ac:dyDescent="0.35">
      <c r="A22" s="38" t="s">
        <v>2211</v>
      </c>
      <c r="B22" s="59" t="s">
        <v>2212</v>
      </c>
      <c r="C22" s="53" t="s">
        <v>620</v>
      </c>
      <c r="D22" s="53" t="s">
        <v>620</v>
      </c>
      <c r="E22" s="44"/>
      <c r="F22" s="44"/>
      <c r="G22" s="44"/>
      <c r="H22" s="35"/>
      <c r="L22" s="35"/>
      <c r="M22" s="35"/>
    </row>
    <row r="23" spans="1:13" x14ac:dyDescent="0.35">
      <c r="A23" s="38" t="s">
        <v>2213</v>
      </c>
      <c r="B23" s="59" t="s">
        <v>2214</v>
      </c>
      <c r="C23" s="53" t="s">
        <v>620</v>
      </c>
      <c r="D23" s="53" t="s">
        <v>620</v>
      </c>
      <c r="E23" s="44"/>
      <c r="F23" s="44"/>
      <c r="G23" s="44"/>
      <c r="H23" s="35"/>
      <c r="L23" s="35"/>
      <c r="M23" s="35"/>
    </row>
    <row r="24" spans="1:13" x14ac:dyDescent="0.35">
      <c r="A24" s="38" t="s">
        <v>2215</v>
      </c>
      <c r="B24" s="59" t="s">
        <v>2216</v>
      </c>
      <c r="C24" s="53" t="s">
        <v>2217</v>
      </c>
      <c r="D24" s="53" t="s">
        <v>620</v>
      </c>
      <c r="E24" s="44"/>
      <c r="F24" s="44"/>
      <c r="G24" s="44"/>
      <c r="H24" s="35"/>
      <c r="L24" s="35"/>
      <c r="M24" s="35"/>
    </row>
    <row r="25" spans="1:13" outlineLevel="1" x14ac:dyDescent="0.35">
      <c r="A25" s="38" t="s">
        <v>2218</v>
      </c>
      <c r="B25" s="56" t="s">
        <v>2219</v>
      </c>
      <c r="C25" s="38" t="s">
        <v>620</v>
      </c>
      <c r="D25" s="38" t="s">
        <v>620</v>
      </c>
      <c r="E25" s="44"/>
      <c r="F25" s="44"/>
      <c r="G25" s="44"/>
      <c r="H25" s="35"/>
      <c r="L25" s="35"/>
      <c r="M25" s="35"/>
    </row>
    <row r="26" spans="1:13" outlineLevel="1" x14ac:dyDescent="0.35">
      <c r="A26" s="38" t="s">
        <v>2220</v>
      </c>
      <c r="B26" s="425"/>
      <c r="C26" s="113"/>
      <c r="D26" s="113"/>
      <c r="E26" s="44"/>
      <c r="F26" s="44"/>
      <c r="G26" s="44"/>
      <c r="H26" s="35"/>
      <c r="L26" s="35"/>
      <c r="M26" s="35"/>
    </row>
    <row r="27" spans="1:13" outlineLevel="1" x14ac:dyDescent="0.35">
      <c r="A27" s="38" t="s">
        <v>2221</v>
      </c>
      <c r="B27" s="425"/>
      <c r="C27" s="113"/>
      <c r="D27" s="113"/>
      <c r="E27" s="44"/>
      <c r="F27" s="44"/>
      <c r="G27" s="44"/>
      <c r="H27" s="35"/>
      <c r="L27" s="35"/>
      <c r="M27" s="35"/>
    </row>
    <row r="28" spans="1:13" outlineLevel="1" x14ac:dyDescent="0.35">
      <c r="A28" s="38" t="s">
        <v>2222</v>
      </c>
      <c r="B28" s="425"/>
      <c r="C28" s="113"/>
      <c r="D28" s="113"/>
      <c r="E28" s="44"/>
      <c r="F28" s="44"/>
      <c r="G28" s="44"/>
      <c r="H28" s="35"/>
      <c r="L28" s="35"/>
      <c r="M28" s="35"/>
    </row>
    <row r="29" spans="1:13" outlineLevel="1" x14ac:dyDescent="0.35">
      <c r="A29" s="38" t="s">
        <v>2223</v>
      </c>
      <c r="B29" s="425"/>
      <c r="C29" s="113"/>
      <c r="D29" s="113"/>
      <c r="E29" s="44"/>
      <c r="F29" s="44"/>
      <c r="G29" s="44"/>
      <c r="H29" s="35"/>
      <c r="L29" s="35"/>
      <c r="M29" s="35"/>
    </row>
    <row r="30" spans="1:13" outlineLevel="1" x14ac:dyDescent="0.35">
      <c r="A30" s="38" t="s">
        <v>2224</v>
      </c>
      <c r="B30" s="425"/>
      <c r="C30" s="113"/>
      <c r="D30" s="113"/>
      <c r="E30" s="44"/>
      <c r="F30" s="44"/>
      <c r="G30" s="44"/>
      <c r="H30" s="35"/>
      <c r="L30" s="35"/>
      <c r="M30" s="35"/>
    </row>
    <row r="31" spans="1:13" outlineLevel="1" x14ac:dyDescent="0.35">
      <c r="A31" s="38" t="s">
        <v>2225</v>
      </c>
      <c r="B31" s="425"/>
      <c r="C31" s="113"/>
      <c r="D31" s="113"/>
      <c r="E31" s="44"/>
      <c r="F31" s="44"/>
      <c r="G31" s="44"/>
      <c r="H31" s="35"/>
      <c r="L31" s="35"/>
      <c r="M31" s="35"/>
    </row>
    <row r="32" spans="1:13" outlineLevel="1" x14ac:dyDescent="0.35">
      <c r="A32" s="38" t="s">
        <v>2226</v>
      </c>
      <c r="B32" s="425"/>
      <c r="C32" s="113"/>
      <c r="D32" s="113"/>
      <c r="E32" s="44"/>
      <c r="F32" s="44"/>
      <c r="G32" s="44"/>
      <c r="H32" s="35"/>
      <c r="L32" s="35"/>
      <c r="M32" s="35"/>
    </row>
    <row r="33" spans="1:13" ht="18.5" x14ac:dyDescent="0.35">
      <c r="A33" s="50"/>
      <c r="B33" s="49" t="s">
        <v>2182</v>
      </c>
      <c r="C33" s="50"/>
      <c r="D33" s="50"/>
      <c r="E33" s="50"/>
      <c r="F33" s="50"/>
      <c r="G33" s="50"/>
      <c r="H33" s="35"/>
      <c r="L33" s="35"/>
      <c r="M33" s="35"/>
    </row>
    <row r="34" spans="1:13" ht="15" customHeight="1" x14ac:dyDescent="0.35">
      <c r="A34" s="63"/>
      <c r="B34" s="64" t="s">
        <v>2227</v>
      </c>
      <c r="C34" s="63" t="s">
        <v>2228</v>
      </c>
      <c r="D34" s="63" t="s">
        <v>2191</v>
      </c>
      <c r="E34" s="63" t="s">
        <v>2229</v>
      </c>
      <c r="F34" s="66"/>
      <c r="G34" s="66"/>
      <c r="H34" s="35"/>
      <c r="L34" s="35"/>
      <c r="M34" s="35"/>
    </row>
    <row r="35" spans="1:13" x14ac:dyDescent="0.35">
      <c r="A35" s="38" t="s">
        <v>2230</v>
      </c>
      <c r="B35" s="426" t="s">
        <v>2231</v>
      </c>
      <c r="C35" s="426" t="s">
        <v>2232</v>
      </c>
      <c r="D35" s="426" t="s">
        <v>2233</v>
      </c>
      <c r="E35" s="426" t="s">
        <v>2234</v>
      </c>
      <c r="F35" s="427"/>
      <c r="G35" s="427"/>
      <c r="H35" s="35"/>
      <c r="L35" s="35"/>
      <c r="M35" s="35"/>
    </row>
    <row r="36" spans="1:13" x14ac:dyDescent="0.35">
      <c r="A36" s="38" t="s">
        <v>2235</v>
      </c>
      <c r="B36" s="59" t="s">
        <v>2236</v>
      </c>
      <c r="C36" s="38" t="s">
        <v>620</v>
      </c>
      <c r="D36" s="38" t="s">
        <v>620</v>
      </c>
      <c r="E36" s="38" t="s">
        <v>620</v>
      </c>
      <c r="H36" s="35"/>
      <c r="L36" s="35"/>
      <c r="M36" s="35"/>
    </row>
    <row r="37" spans="1:13" x14ac:dyDescent="0.35">
      <c r="A37" s="38" t="s">
        <v>2237</v>
      </c>
      <c r="B37" s="59" t="s">
        <v>2238</v>
      </c>
      <c r="C37" s="38" t="s">
        <v>620</v>
      </c>
      <c r="D37" s="38" t="s">
        <v>620</v>
      </c>
      <c r="E37" s="38" t="s">
        <v>620</v>
      </c>
      <c r="H37" s="35"/>
      <c r="L37" s="35"/>
      <c r="M37" s="35"/>
    </row>
    <row r="38" spans="1:13" x14ac:dyDescent="0.35">
      <c r="A38" s="38" t="s">
        <v>2239</v>
      </c>
      <c r="B38" s="59" t="s">
        <v>2240</v>
      </c>
      <c r="C38" s="38" t="s">
        <v>620</v>
      </c>
      <c r="D38" s="38" t="s">
        <v>620</v>
      </c>
      <c r="E38" s="38" t="s">
        <v>620</v>
      </c>
      <c r="H38" s="35"/>
      <c r="L38" s="35"/>
      <c r="M38" s="35"/>
    </row>
    <row r="39" spans="1:13" x14ac:dyDescent="0.35">
      <c r="A39" s="38" t="s">
        <v>2241</v>
      </c>
      <c r="B39" s="59" t="s">
        <v>2242</v>
      </c>
      <c r="C39" s="38" t="s">
        <v>620</v>
      </c>
      <c r="D39" s="38" t="s">
        <v>620</v>
      </c>
      <c r="E39" s="38" t="s">
        <v>620</v>
      </c>
      <c r="H39" s="35"/>
      <c r="L39" s="35"/>
      <c r="M39" s="35"/>
    </row>
    <row r="40" spans="1:13" x14ac:dyDescent="0.35">
      <c r="A40" s="38" t="s">
        <v>2243</v>
      </c>
      <c r="B40" s="59" t="s">
        <v>2244</v>
      </c>
      <c r="C40" s="38" t="s">
        <v>620</v>
      </c>
      <c r="D40" s="38" t="s">
        <v>620</v>
      </c>
      <c r="E40" s="38" t="s">
        <v>620</v>
      </c>
      <c r="H40" s="35"/>
      <c r="L40" s="35"/>
      <c r="M40" s="35"/>
    </row>
    <row r="41" spans="1:13" x14ac:dyDescent="0.35">
      <c r="A41" s="38" t="s">
        <v>2245</v>
      </c>
      <c r="B41" s="59" t="s">
        <v>2246</v>
      </c>
      <c r="C41" s="38" t="s">
        <v>620</v>
      </c>
      <c r="D41" s="38" t="s">
        <v>620</v>
      </c>
      <c r="E41" s="38" t="s">
        <v>620</v>
      </c>
      <c r="H41" s="35"/>
      <c r="L41" s="35"/>
      <c r="M41" s="35"/>
    </row>
    <row r="42" spans="1:13" x14ac:dyDescent="0.35">
      <c r="A42" s="38" t="s">
        <v>2247</v>
      </c>
      <c r="B42" s="59" t="s">
        <v>2248</v>
      </c>
      <c r="C42" s="38" t="s">
        <v>620</v>
      </c>
      <c r="D42" s="38" t="s">
        <v>620</v>
      </c>
      <c r="E42" s="38" t="s">
        <v>620</v>
      </c>
      <c r="H42" s="35"/>
      <c r="L42" s="35"/>
      <c r="M42" s="35"/>
    </row>
    <row r="43" spans="1:13" x14ac:dyDescent="0.35">
      <c r="A43" s="38" t="s">
        <v>2249</v>
      </c>
      <c r="B43" s="59" t="s">
        <v>2250</v>
      </c>
      <c r="C43" s="38" t="s">
        <v>620</v>
      </c>
      <c r="D43" s="38" t="s">
        <v>620</v>
      </c>
      <c r="E43" s="38" t="s">
        <v>620</v>
      </c>
      <c r="H43" s="35"/>
      <c r="L43" s="35"/>
      <c r="M43" s="35"/>
    </row>
    <row r="44" spans="1:13" x14ac:dyDescent="0.35">
      <c r="A44" s="38" t="s">
        <v>2251</v>
      </c>
      <c r="B44" s="59" t="s">
        <v>2252</v>
      </c>
      <c r="C44" s="38" t="s">
        <v>620</v>
      </c>
      <c r="D44" s="38" t="s">
        <v>620</v>
      </c>
      <c r="E44" s="38" t="s">
        <v>620</v>
      </c>
      <c r="H44" s="35"/>
      <c r="L44" s="35"/>
      <c r="M44" s="35"/>
    </row>
    <row r="45" spans="1:13" x14ac:dyDescent="0.35">
      <c r="A45" s="38" t="s">
        <v>2253</v>
      </c>
      <c r="B45" s="59" t="s">
        <v>2254</v>
      </c>
      <c r="C45" s="38" t="s">
        <v>620</v>
      </c>
      <c r="D45" s="38" t="s">
        <v>620</v>
      </c>
      <c r="E45" s="38" t="s">
        <v>620</v>
      </c>
      <c r="H45" s="35"/>
      <c r="L45" s="35"/>
      <c r="M45" s="35"/>
    </row>
    <row r="46" spans="1:13" x14ac:dyDescent="0.35">
      <c r="A46" s="38" t="s">
        <v>2255</v>
      </c>
      <c r="B46" s="59" t="s">
        <v>2256</v>
      </c>
      <c r="C46" s="38" t="s">
        <v>620</v>
      </c>
      <c r="D46" s="38" t="s">
        <v>620</v>
      </c>
      <c r="E46" s="38" t="s">
        <v>620</v>
      </c>
      <c r="H46" s="35"/>
      <c r="L46" s="35"/>
      <c r="M46" s="35"/>
    </row>
    <row r="47" spans="1:13" x14ac:dyDescent="0.35">
      <c r="A47" s="38" t="s">
        <v>2257</v>
      </c>
      <c r="B47" s="59" t="s">
        <v>2258</v>
      </c>
      <c r="C47" s="38" t="s">
        <v>620</v>
      </c>
      <c r="D47" s="38" t="s">
        <v>620</v>
      </c>
      <c r="E47" s="38" t="s">
        <v>620</v>
      </c>
      <c r="H47" s="35"/>
      <c r="L47" s="35"/>
      <c r="M47" s="35"/>
    </row>
    <row r="48" spans="1:13" x14ac:dyDescent="0.35">
      <c r="A48" s="38" t="s">
        <v>2259</v>
      </c>
      <c r="B48" s="59" t="s">
        <v>2260</v>
      </c>
      <c r="C48" s="38" t="s">
        <v>620</v>
      </c>
      <c r="D48" s="38" t="s">
        <v>620</v>
      </c>
      <c r="E48" s="38" t="s">
        <v>620</v>
      </c>
      <c r="H48" s="35"/>
      <c r="L48" s="35"/>
      <c r="M48" s="35"/>
    </row>
    <row r="49" spans="1:13" x14ac:dyDescent="0.35">
      <c r="A49" s="38" t="s">
        <v>2261</v>
      </c>
      <c r="B49" s="59" t="s">
        <v>2262</v>
      </c>
      <c r="C49" s="38" t="s">
        <v>620</v>
      </c>
      <c r="D49" s="38" t="s">
        <v>620</v>
      </c>
      <c r="E49" s="38" t="s">
        <v>620</v>
      </c>
      <c r="H49" s="35"/>
      <c r="L49" s="35"/>
      <c r="M49" s="35"/>
    </row>
    <row r="50" spans="1:13" x14ac:dyDescent="0.35">
      <c r="A50" s="38" t="s">
        <v>2263</v>
      </c>
      <c r="B50" s="59" t="s">
        <v>2264</v>
      </c>
      <c r="C50" s="38" t="s">
        <v>620</v>
      </c>
      <c r="D50" s="38" t="s">
        <v>620</v>
      </c>
      <c r="E50" s="38" t="s">
        <v>620</v>
      </c>
      <c r="H50" s="35"/>
      <c r="L50" s="35"/>
      <c r="M50" s="35"/>
    </row>
    <row r="51" spans="1:13" x14ac:dyDescent="0.35">
      <c r="A51" s="38" t="s">
        <v>2265</v>
      </c>
      <c r="B51" s="59" t="s">
        <v>2266</v>
      </c>
      <c r="C51" s="38" t="s">
        <v>620</v>
      </c>
      <c r="D51" s="38" t="s">
        <v>620</v>
      </c>
      <c r="E51" s="38" t="s">
        <v>620</v>
      </c>
      <c r="H51" s="35"/>
      <c r="L51" s="35"/>
      <c r="M51" s="35"/>
    </row>
    <row r="52" spans="1:13" x14ac:dyDescent="0.35">
      <c r="A52" s="38" t="s">
        <v>2267</v>
      </c>
      <c r="B52" s="59" t="s">
        <v>2268</v>
      </c>
      <c r="C52" s="38" t="s">
        <v>620</v>
      </c>
      <c r="D52" s="38" t="s">
        <v>620</v>
      </c>
      <c r="E52" s="38" t="s">
        <v>620</v>
      </c>
      <c r="H52" s="35"/>
      <c r="L52" s="35"/>
      <c r="M52" s="35"/>
    </row>
    <row r="53" spans="1:13" x14ac:dyDescent="0.35">
      <c r="A53" s="38" t="s">
        <v>2269</v>
      </c>
      <c r="B53" s="59" t="s">
        <v>2270</v>
      </c>
      <c r="C53" s="38" t="s">
        <v>620</v>
      </c>
      <c r="D53" s="38" t="s">
        <v>620</v>
      </c>
      <c r="E53" s="38" t="s">
        <v>620</v>
      </c>
      <c r="H53" s="35"/>
      <c r="L53" s="35"/>
      <c r="M53" s="35"/>
    </row>
    <row r="54" spans="1:13" x14ac:dyDescent="0.35">
      <c r="A54" s="38" t="s">
        <v>2271</v>
      </c>
      <c r="B54" s="59" t="s">
        <v>2272</v>
      </c>
      <c r="C54" s="38" t="s">
        <v>620</v>
      </c>
      <c r="D54" s="38" t="s">
        <v>620</v>
      </c>
      <c r="E54" s="38" t="s">
        <v>620</v>
      </c>
      <c r="H54" s="35"/>
      <c r="L54" s="35"/>
      <c r="M54" s="35"/>
    </row>
    <row r="55" spans="1:13" x14ac:dyDescent="0.35">
      <c r="A55" s="38" t="s">
        <v>2273</v>
      </c>
      <c r="B55" s="59" t="s">
        <v>2274</v>
      </c>
      <c r="C55" s="38" t="s">
        <v>620</v>
      </c>
      <c r="D55" s="38" t="s">
        <v>620</v>
      </c>
      <c r="E55" s="38" t="s">
        <v>620</v>
      </c>
      <c r="H55" s="35"/>
      <c r="L55" s="35"/>
      <c r="M55" s="35"/>
    </row>
    <row r="56" spans="1:13" x14ac:dyDescent="0.35">
      <c r="A56" s="38" t="s">
        <v>2275</v>
      </c>
      <c r="B56" s="59" t="s">
        <v>2276</v>
      </c>
      <c r="C56" s="38" t="s">
        <v>620</v>
      </c>
      <c r="D56" s="38" t="s">
        <v>620</v>
      </c>
      <c r="E56" s="38" t="s">
        <v>620</v>
      </c>
      <c r="H56" s="35"/>
      <c r="L56" s="35"/>
      <c r="M56" s="35"/>
    </row>
    <row r="57" spans="1:13" x14ac:dyDescent="0.35">
      <c r="A57" s="38" t="s">
        <v>2277</v>
      </c>
      <c r="B57" s="59" t="s">
        <v>2278</v>
      </c>
      <c r="C57" s="38" t="s">
        <v>620</v>
      </c>
      <c r="D57" s="38" t="s">
        <v>620</v>
      </c>
      <c r="E57" s="38" t="s">
        <v>620</v>
      </c>
      <c r="H57" s="35"/>
      <c r="L57" s="35"/>
      <c r="M57" s="35"/>
    </row>
    <row r="58" spans="1:13" x14ac:dyDescent="0.35">
      <c r="A58" s="38" t="s">
        <v>2279</v>
      </c>
      <c r="B58" s="59" t="s">
        <v>2280</v>
      </c>
      <c r="C58" s="38" t="s">
        <v>620</v>
      </c>
      <c r="D58" s="38" t="s">
        <v>620</v>
      </c>
      <c r="E58" s="38" t="s">
        <v>620</v>
      </c>
      <c r="H58" s="35"/>
      <c r="L58" s="35"/>
      <c r="M58" s="35"/>
    </row>
    <row r="59" spans="1:13" x14ac:dyDescent="0.35">
      <c r="A59" s="38" t="s">
        <v>2281</v>
      </c>
      <c r="B59" s="59" t="s">
        <v>2282</v>
      </c>
      <c r="C59" s="38" t="s">
        <v>620</v>
      </c>
      <c r="D59" s="38" t="s">
        <v>620</v>
      </c>
      <c r="E59" s="38" t="s">
        <v>620</v>
      </c>
      <c r="H59" s="35"/>
      <c r="L59" s="35"/>
      <c r="M59" s="35"/>
    </row>
    <row r="60" spans="1:13" outlineLevel="1" x14ac:dyDescent="0.35">
      <c r="A60" s="38" t="s">
        <v>2283</v>
      </c>
      <c r="B60" s="59"/>
      <c r="E60" s="59"/>
      <c r="F60" s="59"/>
      <c r="G60" s="59"/>
      <c r="H60" s="35"/>
      <c r="L60" s="35"/>
      <c r="M60" s="35"/>
    </row>
    <row r="61" spans="1:13" outlineLevel="1" x14ac:dyDescent="0.35">
      <c r="A61" s="38" t="s">
        <v>2284</v>
      </c>
      <c r="B61" s="59"/>
      <c r="E61" s="59"/>
      <c r="F61" s="59"/>
      <c r="G61" s="59"/>
      <c r="H61" s="35"/>
      <c r="L61" s="35"/>
      <c r="M61" s="35"/>
    </row>
    <row r="62" spans="1:13" outlineLevel="1" x14ac:dyDescent="0.35">
      <c r="A62" s="38" t="s">
        <v>2285</v>
      </c>
      <c r="B62" s="59"/>
      <c r="E62" s="59"/>
      <c r="F62" s="59"/>
      <c r="G62" s="59"/>
      <c r="H62" s="35"/>
      <c r="L62" s="35"/>
      <c r="M62" s="35"/>
    </row>
    <row r="63" spans="1:13" outlineLevel="1" x14ac:dyDescent="0.35">
      <c r="A63" s="38" t="s">
        <v>2286</v>
      </c>
      <c r="B63" s="59"/>
      <c r="E63" s="59"/>
      <c r="F63" s="59"/>
      <c r="G63" s="59"/>
      <c r="H63" s="35"/>
      <c r="L63" s="35"/>
      <c r="M63" s="35"/>
    </row>
    <row r="64" spans="1:13" outlineLevel="1" x14ac:dyDescent="0.35">
      <c r="A64" s="38" t="s">
        <v>2287</v>
      </c>
      <c r="B64" s="59"/>
      <c r="E64" s="59"/>
      <c r="F64" s="59"/>
      <c r="G64" s="59"/>
      <c r="H64" s="35"/>
      <c r="L64" s="35"/>
      <c r="M64" s="35"/>
    </row>
    <row r="65" spans="1:14" outlineLevel="1" x14ac:dyDescent="0.35">
      <c r="A65" s="38" t="s">
        <v>2288</v>
      </c>
      <c r="B65" s="59"/>
      <c r="E65" s="59"/>
      <c r="F65" s="59"/>
      <c r="G65" s="59"/>
      <c r="H65" s="35"/>
      <c r="L65" s="35"/>
      <c r="M65" s="35"/>
    </row>
    <row r="66" spans="1:14" outlineLevel="1" x14ac:dyDescent="0.35">
      <c r="A66" s="38" t="s">
        <v>2289</v>
      </c>
      <c r="B66" s="59"/>
      <c r="E66" s="59"/>
      <c r="F66" s="59"/>
      <c r="G66" s="59"/>
      <c r="H66" s="35"/>
      <c r="L66" s="35"/>
      <c r="M66" s="35"/>
    </row>
    <row r="67" spans="1:14" outlineLevel="1" x14ac:dyDescent="0.35">
      <c r="A67" s="38" t="s">
        <v>2290</v>
      </c>
      <c r="B67" s="59"/>
      <c r="E67" s="59"/>
      <c r="F67" s="59"/>
      <c r="G67" s="59"/>
      <c r="H67" s="35"/>
      <c r="L67" s="35"/>
      <c r="M67" s="35"/>
    </row>
    <row r="68" spans="1:14" outlineLevel="1" x14ac:dyDescent="0.35">
      <c r="A68" s="38" t="s">
        <v>2291</v>
      </c>
      <c r="B68" s="59"/>
      <c r="E68" s="59"/>
      <c r="F68" s="59"/>
      <c r="G68" s="59"/>
      <c r="H68" s="35"/>
      <c r="L68" s="35"/>
      <c r="M68" s="35"/>
    </row>
    <row r="69" spans="1:14" outlineLevel="1" x14ac:dyDescent="0.35">
      <c r="A69" s="38" t="s">
        <v>2292</v>
      </c>
      <c r="B69" s="59"/>
      <c r="E69" s="59"/>
      <c r="F69" s="59"/>
      <c r="G69" s="59"/>
      <c r="H69" s="35"/>
      <c r="L69" s="35"/>
      <c r="M69" s="35"/>
    </row>
    <row r="70" spans="1:14" outlineLevel="1" x14ac:dyDescent="0.35">
      <c r="A70" s="38" t="s">
        <v>2293</v>
      </c>
      <c r="B70" s="59"/>
      <c r="E70" s="59"/>
      <c r="F70" s="59"/>
      <c r="G70" s="59"/>
      <c r="H70" s="35"/>
      <c r="L70" s="35"/>
      <c r="M70" s="35"/>
    </row>
    <row r="71" spans="1:14" outlineLevel="1" x14ac:dyDescent="0.35">
      <c r="A71" s="38" t="s">
        <v>2294</v>
      </c>
      <c r="B71" s="59"/>
      <c r="E71" s="59"/>
      <c r="F71" s="59"/>
      <c r="G71" s="59"/>
      <c r="H71" s="35"/>
      <c r="L71" s="35"/>
      <c r="M71" s="35"/>
    </row>
    <row r="72" spans="1:14" outlineLevel="1" x14ac:dyDescent="0.35">
      <c r="A72" s="38" t="s">
        <v>2295</v>
      </c>
      <c r="B72" s="59"/>
      <c r="E72" s="59"/>
      <c r="F72" s="59"/>
      <c r="G72" s="59"/>
      <c r="H72" s="35"/>
      <c r="L72" s="35"/>
      <c r="M72" s="35"/>
    </row>
    <row r="73" spans="1:14" ht="18.5" x14ac:dyDescent="0.35">
      <c r="A73" s="50"/>
      <c r="B73" s="49" t="s">
        <v>2185</v>
      </c>
      <c r="C73" s="50"/>
      <c r="D73" s="50"/>
      <c r="E73" s="50"/>
      <c r="F73" s="50"/>
      <c r="G73" s="50"/>
      <c r="H73" s="35"/>
    </row>
    <row r="74" spans="1:14" ht="15" customHeight="1" x14ac:dyDescent="0.35">
      <c r="A74" s="63"/>
      <c r="B74" s="64" t="s">
        <v>1412</v>
      </c>
      <c r="C74" s="63" t="s">
        <v>2296</v>
      </c>
      <c r="D74" s="63"/>
      <c r="E74" s="66"/>
      <c r="F74" s="66"/>
      <c r="G74" s="66"/>
      <c r="H74" s="61"/>
      <c r="I74" s="61"/>
      <c r="J74" s="61"/>
      <c r="K74" s="61"/>
      <c r="L74" s="61"/>
      <c r="M74" s="61"/>
      <c r="N74" s="61"/>
    </row>
    <row r="75" spans="1:14" x14ac:dyDescent="0.35">
      <c r="A75" s="38" t="s">
        <v>2297</v>
      </c>
      <c r="B75" s="38" t="s">
        <v>2298</v>
      </c>
      <c r="C75" s="428">
        <v>42.298413133098542</v>
      </c>
      <c r="H75" s="35"/>
    </row>
    <row r="76" spans="1:14" x14ac:dyDescent="0.35">
      <c r="A76" s="38" t="s">
        <v>2299</v>
      </c>
      <c r="B76" s="38" t="s">
        <v>2300</v>
      </c>
      <c r="C76" s="428">
        <v>208.12990509727081</v>
      </c>
      <c r="H76" s="35"/>
    </row>
    <row r="77" spans="1:14" outlineLevel="1" x14ac:dyDescent="0.35">
      <c r="A77" s="38" t="s">
        <v>2301</v>
      </c>
      <c r="H77" s="35"/>
    </row>
    <row r="78" spans="1:14" outlineLevel="1" x14ac:dyDescent="0.35">
      <c r="A78" s="38" t="s">
        <v>2302</v>
      </c>
      <c r="H78" s="35"/>
    </row>
    <row r="79" spans="1:14" outlineLevel="1" x14ac:dyDescent="0.35">
      <c r="A79" s="38" t="s">
        <v>2303</v>
      </c>
      <c r="H79" s="35"/>
    </row>
    <row r="80" spans="1:14" outlineLevel="1" x14ac:dyDescent="0.35">
      <c r="A80" s="38" t="s">
        <v>2304</v>
      </c>
      <c r="H80" s="35"/>
    </row>
    <row r="81" spans="1:8" x14ac:dyDescent="0.35">
      <c r="A81" s="63"/>
      <c r="B81" s="64" t="s">
        <v>2305</v>
      </c>
      <c r="C81" s="63" t="s">
        <v>725</v>
      </c>
      <c r="D81" s="63" t="s">
        <v>726</v>
      </c>
      <c r="E81" s="66" t="s">
        <v>1424</v>
      </c>
      <c r="F81" s="66" t="s">
        <v>1609</v>
      </c>
      <c r="G81" s="66" t="s">
        <v>2306</v>
      </c>
      <c r="H81" s="35"/>
    </row>
    <row r="82" spans="1:8" x14ac:dyDescent="0.35">
      <c r="A82" s="38" t="s">
        <v>2307</v>
      </c>
      <c r="B82" s="38" t="s">
        <v>2308</v>
      </c>
      <c r="C82" s="429">
        <f>'D2.Residential'!C14</f>
        <v>4.1311490653307566E-5</v>
      </c>
      <c r="D82" s="430" t="s">
        <v>1876</v>
      </c>
      <c r="E82" s="430" t="s">
        <v>1876</v>
      </c>
      <c r="F82" s="430" t="s">
        <v>1876</v>
      </c>
      <c r="G82" s="38" t="s">
        <v>620</v>
      </c>
      <c r="H82" s="35"/>
    </row>
    <row r="83" spans="1:8" x14ac:dyDescent="0.35">
      <c r="A83" s="38" t="s">
        <v>2309</v>
      </c>
      <c r="B83" s="38" t="s">
        <v>2310</v>
      </c>
      <c r="C83" s="429">
        <f>'D2.Residential'!C15</f>
        <v>2.5951916664332316E-5</v>
      </c>
      <c r="D83" s="38" t="s">
        <v>620</v>
      </c>
      <c r="E83" s="38" t="s">
        <v>620</v>
      </c>
      <c r="F83" s="38" t="s">
        <v>620</v>
      </c>
      <c r="G83" s="38" t="s">
        <v>620</v>
      </c>
      <c r="H83" s="35"/>
    </row>
    <row r="84" spans="1:8" x14ac:dyDescent="0.35">
      <c r="A84" s="38" t="s">
        <v>2311</v>
      </c>
      <c r="B84" s="38" t="s">
        <v>2312</v>
      </c>
      <c r="C84" s="429">
        <f>'D2.Residential'!C16</f>
        <v>2.2161044519185434E-5</v>
      </c>
      <c r="D84" s="38" t="s">
        <v>620</v>
      </c>
      <c r="E84" s="38" t="s">
        <v>620</v>
      </c>
      <c r="F84" s="38" t="s">
        <v>620</v>
      </c>
      <c r="G84" s="38" t="s">
        <v>620</v>
      </c>
      <c r="H84" s="35"/>
    </row>
    <row r="85" spans="1:8" x14ac:dyDescent="0.35">
      <c r="A85" s="38" t="s">
        <v>2313</v>
      </c>
      <c r="B85" s="38" t="s">
        <v>2314</v>
      </c>
      <c r="C85" s="429">
        <f>'D2.Residential'!C17</f>
        <v>2.1843600885687342E-5</v>
      </c>
      <c r="D85" s="38" t="s">
        <v>620</v>
      </c>
      <c r="E85" s="38" t="s">
        <v>620</v>
      </c>
      <c r="F85" s="38" t="s">
        <v>620</v>
      </c>
      <c r="G85" s="38" t="s">
        <v>620</v>
      </c>
      <c r="H85" s="35"/>
    </row>
    <row r="86" spans="1:8" x14ac:dyDescent="0.35">
      <c r="A86" s="38" t="s">
        <v>2315</v>
      </c>
      <c r="B86" s="38" t="s">
        <v>2316</v>
      </c>
      <c r="C86" s="429">
        <f>'D2.Residential'!C18</f>
        <v>4.1264056467225898E-6</v>
      </c>
      <c r="D86" s="38" t="s">
        <v>620</v>
      </c>
      <c r="E86" s="38" t="s">
        <v>620</v>
      </c>
      <c r="F86" s="38" t="s">
        <v>620</v>
      </c>
      <c r="G86" s="38" t="s">
        <v>620</v>
      </c>
      <c r="H86" s="35"/>
    </row>
    <row r="87" spans="1:8" outlineLevel="1" x14ac:dyDescent="0.35">
      <c r="A87" s="38" t="s">
        <v>2317</v>
      </c>
      <c r="H87" s="35"/>
    </row>
    <row r="88" spans="1:8" outlineLevel="1" x14ac:dyDescent="0.35">
      <c r="A88" s="38" t="s">
        <v>2318</v>
      </c>
      <c r="H88" s="35"/>
    </row>
    <row r="89" spans="1:8" outlineLevel="1" x14ac:dyDescent="0.35">
      <c r="A89" s="38" t="s">
        <v>2319</v>
      </c>
      <c r="H89" s="35"/>
    </row>
    <row r="90" spans="1:8" outlineLevel="1" x14ac:dyDescent="0.35">
      <c r="A90" s="38" t="s">
        <v>2320</v>
      </c>
      <c r="H90" s="35"/>
    </row>
    <row r="91" spans="1:8" x14ac:dyDescent="0.35">
      <c r="H91" s="35"/>
    </row>
    <row r="92" spans="1:8" x14ac:dyDescent="0.35">
      <c r="H92" s="35"/>
    </row>
    <row r="93" spans="1:8" x14ac:dyDescent="0.35">
      <c r="H93" s="35"/>
    </row>
    <row r="94" spans="1:8" x14ac:dyDescent="0.35">
      <c r="H94" s="35"/>
    </row>
    <row r="95" spans="1:8" x14ac:dyDescent="0.35">
      <c r="H95" s="35"/>
    </row>
    <row r="96" spans="1:8" x14ac:dyDescent="0.35">
      <c r="H96" s="35"/>
    </row>
    <row r="97" spans="8:8" x14ac:dyDescent="0.35">
      <c r="H97" s="35"/>
    </row>
    <row r="98" spans="8:8" x14ac:dyDescent="0.35">
      <c r="H98" s="35"/>
    </row>
    <row r="99" spans="8:8" x14ac:dyDescent="0.35">
      <c r="H99" s="35"/>
    </row>
    <row r="100" spans="8:8" x14ac:dyDescent="0.35">
      <c r="H100" s="35"/>
    </row>
    <row r="101" spans="8:8" x14ac:dyDescent="0.35">
      <c r="H101" s="35"/>
    </row>
    <row r="102" spans="8:8" x14ac:dyDescent="0.35">
      <c r="H102" s="35"/>
    </row>
    <row r="103" spans="8:8" x14ac:dyDescent="0.35">
      <c r="H103" s="35"/>
    </row>
    <row r="104" spans="8:8" x14ac:dyDescent="0.35">
      <c r="H104" s="35"/>
    </row>
    <row r="105" spans="8:8" x14ac:dyDescent="0.35">
      <c r="H105" s="35"/>
    </row>
    <row r="106" spans="8:8" x14ac:dyDescent="0.35">
      <c r="H106" s="35"/>
    </row>
    <row r="107" spans="8:8" x14ac:dyDescent="0.35">
      <c r="H107" s="35"/>
    </row>
    <row r="108" spans="8:8" x14ac:dyDescent="0.35">
      <c r="H108" s="35"/>
    </row>
    <row r="109" spans="8:8" x14ac:dyDescent="0.35">
      <c r="H109" s="35"/>
    </row>
    <row r="110" spans="8:8" x14ac:dyDescent="0.35">
      <c r="H110" s="35"/>
    </row>
    <row r="111" spans="8:8" x14ac:dyDescent="0.35">
      <c r="H111" s="35"/>
    </row>
    <row r="112" spans="8:8" x14ac:dyDescent="0.35">
      <c r="H112" s="35"/>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448B972B-DAB7-4B42-9344-DEF2DB3C787F}"/>
    <hyperlink ref="B7" location="'E. Optional ECB-ECAIs data'!B12" display="1. Additional information on the programme" xr:uid="{A3AEB0BB-E5BE-42DC-BDE3-DCC59250A2F3}"/>
    <hyperlink ref="B9" location="'E. Optional ECB-ECAIs data'!B73" display="3.  Additional information on the asset distribution" xr:uid="{15243777-2DA3-4334-A620-316A0AF2F0F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4A414-E10C-4AD0-9D9C-3CC1B2DC4883}">
  <sheetPr>
    <tabColor rgb="FF243386"/>
  </sheetPr>
  <dimension ref="A1:G616"/>
  <sheetViews>
    <sheetView topLeftCell="A288" zoomScale="52" zoomScaleNormal="90" workbookViewId="0">
      <selection activeCell="J37" sqref="J37"/>
    </sheetView>
  </sheetViews>
  <sheetFormatPr baseColWidth="10" defaultColWidth="8.7265625" defaultRowHeight="14.5" x14ac:dyDescent="0.35"/>
  <cols>
    <col min="1" max="1" width="13.26953125" style="112" customWidth="1"/>
    <col min="2" max="2" width="60.54296875" style="112" bestFit="1" customWidth="1"/>
    <col min="3" max="7" width="41" style="112" customWidth="1"/>
    <col min="8" max="16384" width="8.7265625" style="112"/>
  </cols>
  <sheetData>
    <row r="1" spans="1:7" ht="45" customHeight="1" x14ac:dyDescent="0.35">
      <c r="A1" s="511" t="s">
        <v>2177</v>
      </c>
      <c r="B1" s="511"/>
    </row>
    <row r="2" spans="1:7" ht="31" x14ac:dyDescent="0.35">
      <c r="A2" s="34" t="s">
        <v>2321</v>
      </c>
      <c r="B2" s="34"/>
      <c r="C2" s="35"/>
      <c r="D2" s="35"/>
      <c r="E2" s="35"/>
      <c r="F2" s="36" t="s">
        <v>178</v>
      </c>
      <c r="G2" s="91"/>
    </row>
    <row r="3" spans="1:7" ht="15" thickBot="1" x14ac:dyDescent="0.4">
      <c r="A3" s="35"/>
      <c r="B3" s="37"/>
      <c r="C3" s="37"/>
      <c r="D3" s="35"/>
      <c r="E3" s="35"/>
      <c r="F3" s="35"/>
      <c r="G3" s="35"/>
    </row>
    <row r="4" spans="1:7" ht="19" thickBot="1" x14ac:dyDescent="0.4">
      <c r="A4" s="39"/>
      <c r="B4" s="40" t="s">
        <v>179</v>
      </c>
      <c r="C4" s="120" t="s">
        <v>180</v>
      </c>
      <c r="D4" s="39"/>
      <c r="E4" s="39"/>
      <c r="F4" s="35"/>
      <c r="G4" s="35"/>
    </row>
    <row r="5" spans="1:7" x14ac:dyDescent="0.35">
      <c r="A5" s="38"/>
      <c r="B5" s="38"/>
      <c r="C5" s="38"/>
      <c r="D5" s="38"/>
      <c r="E5" s="38"/>
      <c r="F5" s="38"/>
      <c r="G5" s="38"/>
    </row>
    <row r="6" spans="1:7" ht="18.5" x14ac:dyDescent="0.35">
      <c r="A6" s="42"/>
      <c r="B6" s="513" t="s">
        <v>2322</v>
      </c>
      <c r="C6" s="514"/>
      <c r="D6" s="38"/>
      <c r="E6" s="44"/>
      <c r="F6" s="44"/>
      <c r="G6" s="44"/>
    </row>
    <row r="7" spans="1:7" x14ac:dyDescent="0.35">
      <c r="A7" s="431"/>
      <c r="B7" s="515" t="s">
        <v>2323</v>
      </c>
      <c r="C7" s="515"/>
      <c r="D7" s="432"/>
      <c r="E7" s="38"/>
      <c r="F7" s="38"/>
      <c r="G7" s="38"/>
    </row>
    <row r="8" spans="1:7" x14ac:dyDescent="0.35">
      <c r="A8" s="38"/>
      <c r="B8" s="516" t="s">
        <v>2324</v>
      </c>
      <c r="C8" s="517"/>
      <c r="D8" s="432"/>
      <c r="E8" s="38"/>
      <c r="F8" s="38"/>
      <c r="G8" s="38"/>
    </row>
    <row r="9" spans="1:7" x14ac:dyDescent="0.35">
      <c r="A9" s="38"/>
      <c r="B9" s="518" t="s">
        <v>2325</v>
      </c>
      <c r="C9" s="519"/>
      <c r="D9" s="432"/>
      <c r="E9" s="38"/>
      <c r="F9" s="38"/>
      <c r="G9" s="38"/>
    </row>
    <row r="10" spans="1:7" ht="15" thickBot="1" x14ac:dyDescent="0.4">
      <c r="A10" s="38"/>
      <c r="B10" s="520" t="s">
        <v>2326</v>
      </c>
      <c r="C10" s="521"/>
      <c r="D10" s="38"/>
      <c r="E10" s="38"/>
      <c r="F10" s="38"/>
      <c r="G10" s="38"/>
    </row>
    <row r="11" spans="1:7" x14ac:dyDescent="0.35">
      <c r="A11" s="38"/>
      <c r="B11" s="433"/>
      <c r="C11" s="434"/>
      <c r="D11" s="38"/>
      <c r="E11" s="38"/>
      <c r="F11" s="38"/>
      <c r="G11" s="38"/>
    </row>
    <row r="12" spans="1:7" x14ac:dyDescent="0.35">
      <c r="A12" s="38"/>
      <c r="B12" s="48"/>
      <c r="C12" s="38"/>
      <c r="D12" s="38"/>
      <c r="E12" s="38"/>
      <c r="F12" s="38"/>
      <c r="G12" s="38"/>
    </row>
    <row r="13" spans="1:7" x14ac:dyDescent="0.35">
      <c r="A13" s="38"/>
      <c r="B13" s="48"/>
      <c r="C13" s="38"/>
      <c r="D13" s="38"/>
      <c r="E13" s="38"/>
      <c r="F13" s="38"/>
      <c r="G13" s="38"/>
    </row>
    <row r="14" spans="1:7" ht="18.75" customHeight="1" x14ac:dyDescent="0.35">
      <c r="A14" s="49"/>
      <c r="B14" s="512" t="s">
        <v>2323</v>
      </c>
      <c r="C14" s="512"/>
      <c r="D14" s="49"/>
      <c r="E14" s="49"/>
      <c r="F14" s="49"/>
      <c r="G14" s="49"/>
    </row>
    <row r="15" spans="1:7" x14ac:dyDescent="0.35">
      <c r="A15" s="63"/>
      <c r="B15" s="63" t="s">
        <v>2327</v>
      </c>
      <c r="C15" s="63" t="s">
        <v>223</v>
      </c>
      <c r="D15" s="63" t="s">
        <v>2101</v>
      </c>
      <c r="E15" s="63"/>
      <c r="F15" s="63" t="s">
        <v>2328</v>
      </c>
      <c r="G15" s="63" t="s">
        <v>2329</v>
      </c>
    </row>
    <row r="16" spans="1:7" x14ac:dyDescent="0.35">
      <c r="A16" s="38" t="s">
        <v>2330</v>
      </c>
      <c r="B16" s="111" t="s">
        <v>2331</v>
      </c>
      <c r="C16" s="435" t="s">
        <v>620</v>
      </c>
      <c r="D16" s="436" t="s">
        <v>620</v>
      </c>
      <c r="F16" s="79" t="str">
        <f>IF(OR('B1. HTT Mortgage Assets '!$C$15=0,C16="[For completion]"),"",C16/'B1. HTT Mortgage Assets '!$C$15)</f>
        <v/>
      </c>
      <c r="G16" s="79" t="str">
        <f>IF(OR('B1. HTT Mortgage Assets '!$F$28=0,D16="[For completion]"),"",D16/'B1. HTT Mortgage Assets '!$F$28)</f>
        <v/>
      </c>
    </row>
    <row r="17" spans="1:7" x14ac:dyDescent="0.35">
      <c r="A17" s="38" t="s">
        <v>2332</v>
      </c>
      <c r="B17" s="59" t="s">
        <v>2333</v>
      </c>
      <c r="C17" s="435" t="s">
        <v>620</v>
      </c>
      <c r="D17" s="436" t="s">
        <v>620</v>
      </c>
      <c r="F17" s="79" t="str">
        <f>IF(OR('B1. HTT Mortgage Assets '!$C$15=0,C17="[For completion]"),"",C17/'B1. HTT Mortgage Assets '!$C$15)</f>
        <v/>
      </c>
      <c r="G17" s="79" t="str">
        <f>IF(OR('B1. HTT Mortgage Assets '!$F$28=0,D17="[For completion]"),"",D17/'B1. HTT Mortgage Assets '!$F$28)</f>
        <v/>
      </c>
    </row>
    <row r="18" spans="1:7" x14ac:dyDescent="0.35">
      <c r="A18" s="38" t="s">
        <v>2334</v>
      </c>
      <c r="B18" s="59" t="s">
        <v>2335</v>
      </c>
      <c r="C18" s="435" t="s">
        <v>620</v>
      </c>
      <c r="D18" s="436" t="s">
        <v>620</v>
      </c>
      <c r="F18" s="79" t="str">
        <f>IF(OR('B1. HTT Mortgage Assets '!$C$15=0,C18="[For completion]"),"",C18/'B1. HTT Mortgage Assets '!$C$15)</f>
        <v/>
      </c>
      <c r="G18" s="79" t="str">
        <f>IF(OR('B1. HTT Mortgage Assets '!$F$28=0,D18="[For completion]"),"",D18/'B1. HTT Mortgage Assets '!$F$28)</f>
        <v/>
      </c>
    </row>
    <row r="19" spans="1:7" x14ac:dyDescent="0.35">
      <c r="A19" s="38" t="s">
        <v>2336</v>
      </c>
      <c r="B19" s="59" t="s">
        <v>2337</v>
      </c>
      <c r="C19" s="83">
        <f>SUM(C16:C18)</f>
        <v>0</v>
      </c>
      <c r="D19" s="78">
        <f>SUM(D16:D18)</f>
        <v>0</v>
      </c>
      <c r="F19" s="79">
        <f>SUM(F16:F18)</f>
        <v>0</v>
      </c>
      <c r="G19" s="79">
        <f>SUM(G16:G18)</f>
        <v>0</v>
      </c>
    </row>
    <row r="20" spans="1:7" x14ac:dyDescent="0.35">
      <c r="A20" s="59" t="s">
        <v>2338</v>
      </c>
      <c r="B20" s="437" t="s">
        <v>267</v>
      </c>
      <c r="C20" s="438"/>
      <c r="D20" s="438"/>
      <c r="F20" s="59"/>
      <c r="G20" s="59"/>
    </row>
    <row r="21" spans="1:7" x14ac:dyDescent="0.35">
      <c r="A21" s="59" t="s">
        <v>2339</v>
      </c>
      <c r="B21" s="437" t="s">
        <v>267</v>
      </c>
      <c r="C21" s="438"/>
      <c r="D21" s="438"/>
      <c r="F21" s="59"/>
      <c r="G21" s="59"/>
    </row>
    <row r="22" spans="1:7" x14ac:dyDescent="0.35">
      <c r="A22" s="59" t="s">
        <v>2340</v>
      </c>
      <c r="B22" s="437" t="s">
        <v>267</v>
      </c>
      <c r="C22" s="438"/>
      <c r="D22" s="438"/>
      <c r="F22" s="59"/>
      <c r="G22" s="59"/>
    </row>
    <row r="23" spans="1:7" x14ac:dyDescent="0.35">
      <c r="A23" s="59" t="s">
        <v>2341</v>
      </c>
      <c r="B23" s="437" t="s">
        <v>267</v>
      </c>
      <c r="C23" s="438"/>
      <c r="D23" s="438"/>
      <c r="F23" s="59"/>
      <c r="G23" s="59"/>
    </row>
    <row r="24" spans="1:7" x14ac:dyDescent="0.35">
      <c r="A24" s="59" t="s">
        <v>2342</v>
      </c>
      <c r="B24" s="437" t="s">
        <v>267</v>
      </c>
      <c r="C24" s="438"/>
      <c r="D24" s="438"/>
      <c r="F24" s="59"/>
      <c r="G24" s="59"/>
    </row>
    <row r="25" spans="1:7" ht="18.5" x14ac:dyDescent="0.35">
      <c r="A25" s="49"/>
      <c r="B25" s="512" t="s">
        <v>2324</v>
      </c>
      <c r="C25" s="512"/>
      <c r="D25" s="49"/>
      <c r="E25" s="49"/>
      <c r="F25" s="49"/>
      <c r="G25" s="49"/>
    </row>
    <row r="26" spans="1:7" x14ac:dyDescent="0.35">
      <c r="A26" s="63"/>
      <c r="B26" s="63" t="s">
        <v>2343</v>
      </c>
      <c r="C26" s="63" t="s">
        <v>223</v>
      </c>
      <c r="D26" s="63"/>
      <c r="E26" s="63"/>
      <c r="F26" s="63" t="s">
        <v>2344</v>
      </c>
      <c r="G26" s="63"/>
    </row>
    <row r="27" spans="1:7" x14ac:dyDescent="0.35">
      <c r="A27" s="38" t="s">
        <v>2345</v>
      </c>
      <c r="B27" s="38" t="s">
        <v>692</v>
      </c>
      <c r="C27" s="439" t="s">
        <v>620</v>
      </c>
      <c r="D27" s="70"/>
      <c r="E27" s="38"/>
      <c r="F27" s="79" t="str">
        <f>IF($C$30=0,"",IF(C27="[For completion]","",C27/$C$30))</f>
        <v/>
      </c>
    </row>
    <row r="28" spans="1:7" x14ac:dyDescent="0.35">
      <c r="A28" s="38" t="s">
        <v>2346</v>
      </c>
      <c r="B28" s="38" t="s">
        <v>694</v>
      </c>
      <c r="C28" s="439" t="s">
        <v>620</v>
      </c>
      <c r="D28" s="70"/>
      <c r="E28" s="38"/>
      <c r="F28" s="79" t="str">
        <f>IF($C$30=0,"",IF(C28="[For completion]","",C28/$C$30))</f>
        <v/>
      </c>
    </row>
    <row r="29" spans="1:7" x14ac:dyDescent="0.35">
      <c r="A29" s="38" t="s">
        <v>2347</v>
      </c>
      <c r="B29" s="38" t="s">
        <v>263</v>
      </c>
      <c r="C29" s="439" t="s">
        <v>620</v>
      </c>
      <c r="D29" s="70"/>
      <c r="E29" s="38"/>
      <c r="F29" s="79" t="str">
        <f>IF($C$30=0,"",IF(C29="[For completion]","",C29/$C$30))</f>
        <v/>
      </c>
    </row>
    <row r="30" spans="1:7" x14ac:dyDescent="0.35">
      <c r="A30" s="38" t="s">
        <v>2348</v>
      </c>
      <c r="B30" s="125" t="s">
        <v>265</v>
      </c>
      <c r="C30" s="70">
        <f>SUM(C27:C29)</f>
        <v>0</v>
      </c>
      <c r="D30" s="38"/>
      <c r="E30" s="38"/>
      <c r="F30" s="126">
        <f>SUM(F27:F29)</f>
        <v>0</v>
      </c>
    </row>
    <row r="31" spans="1:7" x14ac:dyDescent="0.35">
      <c r="A31" s="38" t="s">
        <v>2349</v>
      </c>
      <c r="B31" s="85" t="s">
        <v>700</v>
      </c>
      <c r="C31" s="439"/>
      <c r="D31" s="38"/>
      <c r="E31" s="38"/>
      <c r="F31" s="79" t="str">
        <f>IF($C$30=0,"",IF(C31="[For completion]","",C31/$C$30))</f>
        <v/>
      </c>
    </row>
    <row r="32" spans="1:7" x14ac:dyDescent="0.35">
      <c r="A32" s="38" t="s">
        <v>2350</v>
      </c>
      <c r="B32" s="85" t="s">
        <v>2351</v>
      </c>
      <c r="C32" s="439"/>
      <c r="D32" s="38"/>
      <c r="E32" s="38"/>
      <c r="F32" s="79" t="str">
        <f t="shared" ref="F32:F39" si="0">IF($C$30=0,"",IF(C32="[For completion]","",C32/$C$30))</f>
        <v/>
      </c>
      <c r="G32" s="44"/>
    </row>
    <row r="33" spans="1:7" x14ac:dyDescent="0.35">
      <c r="A33" s="38" t="s">
        <v>2352</v>
      </c>
      <c r="B33" s="85" t="s">
        <v>2353</v>
      </c>
      <c r="C33" s="439"/>
      <c r="D33" s="38"/>
      <c r="E33" s="38"/>
      <c r="F33" s="79" t="str">
        <f>IF($C$30=0,"",IF(C33="[For completion]","",C33/$C$30))</f>
        <v/>
      </c>
      <c r="G33" s="44"/>
    </row>
    <row r="34" spans="1:7" x14ac:dyDescent="0.35">
      <c r="A34" s="38" t="s">
        <v>2354</v>
      </c>
      <c r="B34" s="85" t="s">
        <v>2355</v>
      </c>
      <c r="C34" s="439"/>
      <c r="D34" s="38"/>
      <c r="E34" s="38"/>
      <c r="F34" s="79" t="str">
        <f t="shared" si="0"/>
        <v/>
      </c>
      <c r="G34" s="44"/>
    </row>
    <row r="35" spans="1:7" x14ac:dyDescent="0.35">
      <c r="A35" s="38" t="s">
        <v>2356</v>
      </c>
      <c r="B35" s="85" t="s">
        <v>2357</v>
      </c>
      <c r="C35" s="439"/>
      <c r="D35" s="38"/>
      <c r="E35" s="38"/>
      <c r="F35" s="79" t="str">
        <f t="shared" si="0"/>
        <v/>
      </c>
      <c r="G35" s="44"/>
    </row>
    <row r="36" spans="1:7" x14ac:dyDescent="0.35">
      <c r="A36" s="38" t="s">
        <v>2358</v>
      </c>
      <c r="B36" s="85" t="s">
        <v>2359</v>
      </c>
      <c r="C36" s="439"/>
      <c r="D36" s="38"/>
      <c r="E36" s="38"/>
      <c r="F36" s="79" t="str">
        <f t="shared" si="0"/>
        <v/>
      </c>
      <c r="G36" s="44"/>
    </row>
    <row r="37" spans="1:7" x14ac:dyDescent="0.35">
      <c r="A37" s="38" t="s">
        <v>2360</v>
      </c>
      <c r="B37" s="85" t="s">
        <v>2361</v>
      </c>
      <c r="C37" s="439"/>
      <c r="D37" s="38"/>
      <c r="E37" s="38"/>
      <c r="F37" s="79" t="str">
        <f t="shared" si="0"/>
        <v/>
      </c>
      <c r="G37" s="44"/>
    </row>
    <row r="38" spans="1:7" x14ac:dyDescent="0.35">
      <c r="A38" s="38" t="s">
        <v>2362</v>
      </c>
      <c r="B38" s="85" t="s">
        <v>2363</v>
      </c>
      <c r="C38" s="439"/>
      <c r="D38" s="38"/>
      <c r="E38" s="38"/>
      <c r="F38" s="79" t="str">
        <f t="shared" si="0"/>
        <v/>
      </c>
      <c r="G38" s="44"/>
    </row>
    <row r="39" spans="1:7" x14ac:dyDescent="0.35">
      <c r="A39" s="38" t="s">
        <v>2364</v>
      </c>
      <c r="B39" s="85" t="s">
        <v>2365</v>
      </c>
      <c r="C39" s="439"/>
      <c r="D39" s="38"/>
      <c r="F39" s="79" t="str">
        <f t="shared" si="0"/>
        <v/>
      </c>
      <c r="G39" s="44"/>
    </row>
    <row r="40" spans="1:7" x14ac:dyDescent="0.35">
      <c r="A40" s="38" t="s">
        <v>2366</v>
      </c>
      <c r="B40" s="437" t="s">
        <v>267</v>
      </c>
      <c r="C40" s="439"/>
      <c r="D40" s="38"/>
      <c r="F40" s="59"/>
      <c r="G40" s="59"/>
    </row>
    <row r="41" spans="1:7" x14ac:dyDescent="0.35">
      <c r="A41" s="38" t="s">
        <v>2367</v>
      </c>
      <c r="B41" s="437" t="s">
        <v>267</v>
      </c>
      <c r="C41" s="440"/>
      <c r="D41" s="61"/>
      <c r="F41" s="59"/>
      <c r="G41" s="59"/>
    </row>
    <row r="42" spans="1:7" x14ac:dyDescent="0.35">
      <c r="A42" s="38" t="s">
        <v>2368</v>
      </c>
      <c r="B42" s="437" t="s">
        <v>267</v>
      </c>
      <c r="C42" s="440"/>
      <c r="D42" s="61"/>
      <c r="E42" s="61"/>
      <c r="F42" s="59"/>
      <c r="G42" s="59"/>
    </row>
    <row r="43" spans="1:7" x14ac:dyDescent="0.35">
      <c r="A43" s="38" t="s">
        <v>2369</v>
      </c>
      <c r="B43" s="437" t="s">
        <v>267</v>
      </c>
      <c r="C43" s="440"/>
      <c r="D43" s="61"/>
      <c r="E43" s="61"/>
      <c r="F43" s="59"/>
      <c r="G43" s="59"/>
    </row>
    <row r="44" spans="1:7" x14ac:dyDescent="0.35">
      <c r="A44" s="38" t="s">
        <v>2370</v>
      </c>
      <c r="B44" s="437" t="s">
        <v>267</v>
      </c>
      <c r="C44" s="440"/>
      <c r="D44" s="61"/>
      <c r="E44" s="61"/>
      <c r="F44" s="59"/>
      <c r="G44" s="59"/>
    </row>
    <row r="45" spans="1:7" x14ac:dyDescent="0.35">
      <c r="A45" s="38" t="s">
        <v>2371</v>
      </c>
      <c r="B45" s="437" t="s">
        <v>267</v>
      </c>
      <c r="C45" s="440"/>
      <c r="D45" s="61"/>
      <c r="E45" s="61"/>
      <c r="F45" s="59"/>
      <c r="G45" s="59"/>
    </row>
    <row r="46" spans="1:7" x14ac:dyDescent="0.35">
      <c r="A46" s="38" t="s">
        <v>2372</v>
      </c>
      <c r="B46" s="437" t="s">
        <v>267</v>
      </c>
      <c r="C46" s="440"/>
      <c r="D46" s="61"/>
      <c r="E46" s="61"/>
      <c r="F46" s="59"/>
      <c r="G46" s="59"/>
    </row>
    <row r="47" spans="1:7" x14ac:dyDescent="0.35">
      <c r="A47" s="38" t="s">
        <v>2373</v>
      </c>
      <c r="B47" s="437" t="s">
        <v>267</v>
      </c>
      <c r="C47" s="440"/>
      <c r="D47" s="61"/>
      <c r="E47" s="61"/>
      <c r="F47" s="59"/>
    </row>
    <row r="48" spans="1:7" x14ac:dyDescent="0.35">
      <c r="A48" s="38" t="s">
        <v>2374</v>
      </c>
      <c r="B48" s="437" t="s">
        <v>267</v>
      </c>
      <c r="C48" s="440"/>
      <c r="D48" s="61"/>
      <c r="E48" s="61"/>
      <c r="F48" s="59"/>
    </row>
    <row r="49" spans="1:7" x14ac:dyDescent="0.35">
      <c r="A49" s="63"/>
      <c r="B49" s="63" t="s">
        <v>710</v>
      </c>
      <c r="C49" s="63" t="s">
        <v>711</v>
      </c>
      <c r="D49" s="63" t="s">
        <v>712</v>
      </c>
      <c r="E49" s="63"/>
      <c r="F49" s="63" t="s">
        <v>2375</v>
      </c>
      <c r="G49" s="63"/>
    </row>
    <row r="50" spans="1:7" x14ac:dyDescent="0.35">
      <c r="A50" s="38" t="s">
        <v>2376</v>
      </c>
      <c r="B50" s="38" t="s">
        <v>2377</v>
      </c>
      <c r="C50" s="441" t="s">
        <v>620</v>
      </c>
      <c r="D50" s="441" t="s">
        <v>620</v>
      </c>
      <c r="E50" s="38"/>
      <c r="F50" s="442" t="s">
        <v>620</v>
      </c>
      <c r="G50" s="59"/>
    </row>
    <row r="51" spans="1:7" x14ac:dyDescent="0.35">
      <c r="A51" s="38" t="s">
        <v>2378</v>
      </c>
      <c r="B51" s="425" t="s">
        <v>717</v>
      </c>
      <c r="C51" s="113"/>
      <c r="D51" s="113"/>
      <c r="E51" s="38"/>
      <c r="F51" s="38"/>
      <c r="G51" s="59"/>
    </row>
    <row r="52" spans="1:7" x14ac:dyDescent="0.35">
      <c r="A52" s="38" t="s">
        <v>2379</v>
      </c>
      <c r="B52" s="425" t="s">
        <v>719</v>
      </c>
      <c r="C52" s="113"/>
      <c r="D52" s="113"/>
      <c r="E52" s="38"/>
      <c r="F52" s="38"/>
      <c r="G52" s="59"/>
    </row>
    <row r="53" spans="1:7" x14ac:dyDescent="0.35">
      <c r="A53" s="38" t="s">
        <v>2380</v>
      </c>
      <c r="B53" s="56"/>
      <c r="C53" s="38"/>
      <c r="D53" s="38"/>
      <c r="E53" s="38"/>
      <c r="F53" s="38"/>
      <c r="G53" s="59"/>
    </row>
    <row r="54" spans="1:7" x14ac:dyDescent="0.35">
      <c r="A54" s="38" t="s">
        <v>2381</v>
      </c>
      <c r="B54" s="56"/>
      <c r="C54" s="38"/>
      <c r="D54" s="38"/>
      <c r="E54" s="38"/>
      <c r="F54" s="38"/>
      <c r="G54" s="59"/>
    </row>
    <row r="55" spans="1:7" x14ac:dyDescent="0.35">
      <c r="A55" s="38" t="s">
        <v>2382</v>
      </c>
      <c r="B55" s="56"/>
      <c r="C55" s="38"/>
      <c r="D55" s="38"/>
      <c r="E55" s="38"/>
      <c r="F55" s="38"/>
      <c r="G55" s="59"/>
    </row>
    <row r="56" spans="1:7" x14ac:dyDescent="0.35">
      <c r="A56" s="38" t="s">
        <v>2383</v>
      </c>
      <c r="B56" s="56"/>
      <c r="C56" s="38"/>
      <c r="D56" s="38"/>
      <c r="E56" s="38"/>
      <c r="F56" s="38"/>
      <c r="G56" s="59"/>
    </row>
    <row r="57" spans="1:7" x14ac:dyDescent="0.35">
      <c r="A57" s="63"/>
      <c r="B57" s="63" t="s">
        <v>724</v>
      </c>
      <c r="C57" s="63" t="s">
        <v>725</v>
      </c>
      <c r="D57" s="63" t="s">
        <v>726</v>
      </c>
      <c r="E57" s="63"/>
      <c r="F57" s="63" t="s">
        <v>2384</v>
      </c>
      <c r="G57" s="63"/>
    </row>
    <row r="58" spans="1:7" x14ac:dyDescent="0.35">
      <c r="A58" s="38" t="s">
        <v>2385</v>
      </c>
      <c r="B58" s="38" t="s">
        <v>728</v>
      </c>
      <c r="C58" s="443" t="s">
        <v>620</v>
      </c>
      <c r="D58" s="443" t="s">
        <v>620</v>
      </c>
      <c r="E58" s="128"/>
      <c r="F58" s="443" t="s">
        <v>620</v>
      </c>
      <c r="G58" s="59"/>
    </row>
    <row r="59" spans="1:7" x14ac:dyDescent="0.35">
      <c r="A59" s="38" t="s">
        <v>2386</v>
      </c>
      <c r="B59" s="38"/>
      <c r="C59" s="126"/>
      <c r="D59" s="126"/>
      <c r="E59" s="128"/>
      <c r="F59" s="126"/>
      <c r="G59" s="59"/>
    </row>
    <row r="60" spans="1:7" x14ac:dyDescent="0.35">
      <c r="A60" s="38" t="s">
        <v>2387</v>
      </c>
      <c r="B60" s="38"/>
      <c r="C60" s="126"/>
      <c r="D60" s="126"/>
      <c r="E60" s="128"/>
      <c r="F60" s="126"/>
      <c r="G60" s="59"/>
    </row>
    <row r="61" spans="1:7" x14ac:dyDescent="0.35">
      <c r="A61" s="38" t="s">
        <v>2388</v>
      </c>
      <c r="B61" s="38"/>
      <c r="C61" s="126"/>
      <c r="D61" s="126"/>
      <c r="E61" s="128"/>
      <c r="F61" s="126"/>
      <c r="G61" s="59"/>
    </row>
    <row r="62" spans="1:7" x14ac:dyDescent="0.35">
      <c r="A62" s="38" t="s">
        <v>2389</v>
      </c>
      <c r="B62" s="38"/>
      <c r="C62" s="126"/>
      <c r="D62" s="126"/>
      <c r="E62" s="128"/>
      <c r="F62" s="126"/>
      <c r="G62" s="59"/>
    </row>
    <row r="63" spans="1:7" x14ac:dyDescent="0.35">
      <c r="A63" s="38" t="s">
        <v>2390</v>
      </c>
      <c r="B63" s="38"/>
      <c r="C63" s="126"/>
      <c r="D63" s="126"/>
      <c r="E63" s="128"/>
      <c r="F63" s="126"/>
      <c r="G63" s="59"/>
    </row>
    <row r="64" spans="1:7" x14ac:dyDescent="0.35">
      <c r="A64" s="38" t="s">
        <v>2391</v>
      </c>
      <c r="B64" s="38"/>
      <c r="C64" s="126"/>
      <c r="D64" s="126"/>
      <c r="E64" s="128"/>
      <c r="F64" s="126"/>
      <c r="G64" s="59"/>
    </row>
    <row r="65" spans="1:7" x14ac:dyDescent="0.35">
      <c r="A65" s="63"/>
      <c r="B65" s="63" t="s">
        <v>735</v>
      </c>
      <c r="C65" s="63" t="s">
        <v>725</v>
      </c>
      <c r="D65" s="63" t="s">
        <v>726</v>
      </c>
      <c r="E65" s="63"/>
      <c r="F65" s="63" t="s">
        <v>2384</v>
      </c>
      <c r="G65" s="63"/>
    </row>
    <row r="66" spans="1:7" x14ac:dyDescent="0.35">
      <c r="A66" s="38" t="s">
        <v>2392</v>
      </c>
      <c r="B66" s="130" t="s">
        <v>737</v>
      </c>
      <c r="C66" s="131">
        <f>SUM(C67:C93)</f>
        <v>0</v>
      </c>
      <c r="D66" s="131">
        <f>SUM(D67:D93)</f>
        <v>0</v>
      </c>
      <c r="E66" s="126"/>
      <c r="F66" s="131">
        <f>SUM(F67:F93)</f>
        <v>0</v>
      </c>
      <c r="G66" s="59"/>
    </row>
    <row r="67" spans="1:7" x14ac:dyDescent="0.35">
      <c r="A67" s="38" t="s">
        <v>2393</v>
      </c>
      <c r="B67" s="38" t="s">
        <v>739</v>
      </c>
      <c r="C67" s="443" t="s">
        <v>620</v>
      </c>
      <c r="D67" s="443" t="s">
        <v>620</v>
      </c>
      <c r="E67" s="126"/>
      <c r="F67" s="443" t="s">
        <v>620</v>
      </c>
      <c r="G67" s="59"/>
    </row>
    <row r="68" spans="1:7" x14ac:dyDescent="0.35">
      <c r="A68" s="38" t="s">
        <v>2394</v>
      </c>
      <c r="B68" s="38" t="s">
        <v>741</v>
      </c>
      <c r="C68" s="443" t="s">
        <v>620</v>
      </c>
      <c r="D68" s="443" t="s">
        <v>620</v>
      </c>
      <c r="E68" s="126"/>
      <c r="F68" s="443" t="s">
        <v>620</v>
      </c>
      <c r="G68" s="59"/>
    </row>
    <row r="69" spans="1:7" x14ac:dyDescent="0.35">
      <c r="A69" s="38" t="s">
        <v>2395</v>
      </c>
      <c r="B69" s="38" t="s">
        <v>743</v>
      </c>
      <c r="C69" s="443" t="s">
        <v>620</v>
      </c>
      <c r="D69" s="443" t="s">
        <v>620</v>
      </c>
      <c r="E69" s="126"/>
      <c r="F69" s="443" t="s">
        <v>620</v>
      </c>
      <c r="G69" s="59"/>
    </row>
    <row r="70" spans="1:7" x14ac:dyDescent="0.35">
      <c r="A70" s="38" t="s">
        <v>2396</v>
      </c>
      <c r="B70" s="38" t="s">
        <v>745</v>
      </c>
      <c r="C70" s="443" t="s">
        <v>620</v>
      </c>
      <c r="D70" s="443" t="s">
        <v>620</v>
      </c>
      <c r="E70" s="126"/>
      <c r="F70" s="443" t="s">
        <v>620</v>
      </c>
      <c r="G70" s="59"/>
    </row>
    <row r="71" spans="1:7" x14ac:dyDescent="0.35">
      <c r="A71" s="38" t="s">
        <v>2397</v>
      </c>
      <c r="B71" s="38" t="s">
        <v>747</v>
      </c>
      <c r="C71" s="443" t="s">
        <v>620</v>
      </c>
      <c r="D71" s="443" t="s">
        <v>620</v>
      </c>
      <c r="E71" s="126"/>
      <c r="F71" s="443" t="s">
        <v>620</v>
      </c>
      <c r="G71" s="59"/>
    </row>
    <row r="72" spans="1:7" x14ac:dyDescent="0.35">
      <c r="A72" s="38" t="s">
        <v>2398</v>
      </c>
      <c r="B72" s="38" t="s">
        <v>749</v>
      </c>
      <c r="C72" s="443" t="s">
        <v>620</v>
      </c>
      <c r="D72" s="443" t="s">
        <v>620</v>
      </c>
      <c r="E72" s="126"/>
      <c r="F72" s="443" t="s">
        <v>620</v>
      </c>
      <c r="G72" s="59"/>
    </row>
    <row r="73" spans="1:7" x14ac:dyDescent="0.35">
      <c r="A73" s="38" t="s">
        <v>2399</v>
      </c>
      <c r="B73" s="38" t="s">
        <v>751</v>
      </c>
      <c r="C73" s="443" t="s">
        <v>620</v>
      </c>
      <c r="D73" s="443" t="s">
        <v>620</v>
      </c>
      <c r="E73" s="126"/>
      <c r="F73" s="443" t="s">
        <v>620</v>
      </c>
      <c r="G73" s="59"/>
    </row>
    <row r="74" spans="1:7" x14ac:dyDescent="0.35">
      <c r="A74" s="38" t="s">
        <v>2400</v>
      </c>
      <c r="B74" s="38" t="s">
        <v>753</v>
      </c>
      <c r="C74" s="443" t="s">
        <v>620</v>
      </c>
      <c r="D74" s="443" t="s">
        <v>620</v>
      </c>
      <c r="E74" s="126"/>
      <c r="F74" s="443" t="s">
        <v>620</v>
      </c>
      <c r="G74" s="59"/>
    </row>
    <row r="75" spans="1:7" x14ac:dyDescent="0.35">
      <c r="A75" s="38" t="s">
        <v>2401</v>
      </c>
      <c r="B75" s="38" t="s">
        <v>755</v>
      </c>
      <c r="C75" s="443" t="s">
        <v>620</v>
      </c>
      <c r="D75" s="443" t="s">
        <v>620</v>
      </c>
      <c r="E75" s="126"/>
      <c r="F75" s="443" t="s">
        <v>620</v>
      </c>
      <c r="G75" s="59"/>
    </row>
    <row r="76" spans="1:7" x14ac:dyDescent="0.35">
      <c r="A76" s="38" t="s">
        <v>2402</v>
      </c>
      <c r="B76" s="38" t="s">
        <v>163</v>
      </c>
      <c r="C76" s="443" t="s">
        <v>620</v>
      </c>
      <c r="D76" s="443" t="s">
        <v>620</v>
      </c>
      <c r="E76" s="126"/>
      <c r="F76" s="443" t="s">
        <v>620</v>
      </c>
      <c r="G76" s="59"/>
    </row>
    <row r="77" spans="1:7" x14ac:dyDescent="0.35">
      <c r="A77" s="38" t="s">
        <v>2403</v>
      </c>
      <c r="B77" s="38" t="s">
        <v>758</v>
      </c>
      <c r="C77" s="443" t="s">
        <v>620</v>
      </c>
      <c r="D77" s="443" t="s">
        <v>620</v>
      </c>
      <c r="E77" s="126"/>
      <c r="F77" s="443" t="s">
        <v>620</v>
      </c>
      <c r="G77" s="59"/>
    </row>
    <row r="78" spans="1:7" x14ac:dyDescent="0.35">
      <c r="A78" s="38" t="s">
        <v>2404</v>
      </c>
      <c r="B78" s="38" t="s">
        <v>760</v>
      </c>
      <c r="C78" s="443" t="s">
        <v>620</v>
      </c>
      <c r="D78" s="443" t="s">
        <v>620</v>
      </c>
      <c r="E78" s="126"/>
      <c r="F78" s="443" t="s">
        <v>620</v>
      </c>
      <c r="G78" s="59"/>
    </row>
    <row r="79" spans="1:7" x14ac:dyDescent="0.35">
      <c r="A79" s="38" t="s">
        <v>2405</v>
      </c>
      <c r="B79" s="38" t="s">
        <v>762</v>
      </c>
      <c r="C79" s="443" t="s">
        <v>620</v>
      </c>
      <c r="D79" s="443" t="s">
        <v>620</v>
      </c>
      <c r="E79" s="126"/>
      <c r="F79" s="443" t="s">
        <v>620</v>
      </c>
      <c r="G79" s="59"/>
    </row>
    <row r="80" spans="1:7" x14ac:dyDescent="0.35">
      <c r="A80" s="38" t="s">
        <v>2406</v>
      </c>
      <c r="B80" s="38" t="s">
        <v>764</v>
      </c>
      <c r="C80" s="443" t="s">
        <v>620</v>
      </c>
      <c r="D80" s="443" t="s">
        <v>620</v>
      </c>
      <c r="E80" s="126"/>
      <c r="F80" s="443" t="s">
        <v>620</v>
      </c>
      <c r="G80" s="59"/>
    </row>
    <row r="81" spans="1:7" x14ac:dyDescent="0.35">
      <c r="A81" s="38" t="s">
        <v>2407</v>
      </c>
      <c r="B81" s="38" t="s">
        <v>766</v>
      </c>
      <c r="C81" s="443" t="s">
        <v>620</v>
      </c>
      <c r="D81" s="443" t="s">
        <v>620</v>
      </c>
      <c r="E81" s="126"/>
      <c r="F81" s="443" t="s">
        <v>620</v>
      </c>
      <c r="G81" s="59"/>
    </row>
    <row r="82" spans="1:7" x14ac:dyDescent="0.35">
      <c r="A82" s="38" t="s">
        <v>2408</v>
      </c>
      <c r="B82" s="38" t="s">
        <v>768</v>
      </c>
      <c r="C82" s="443" t="s">
        <v>620</v>
      </c>
      <c r="D82" s="443" t="s">
        <v>620</v>
      </c>
      <c r="E82" s="126"/>
      <c r="F82" s="443" t="s">
        <v>620</v>
      </c>
      <c r="G82" s="59"/>
    </row>
    <row r="83" spans="1:7" x14ac:dyDescent="0.35">
      <c r="A83" s="38" t="s">
        <v>2409</v>
      </c>
      <c r="B83" s="38" t="s">
        <v>770</v>
      </c>
      <c r="C83" s="443" t="s">
        <v>620</v>
      </c>
      <c r="D83" s="443" t="s">
        <v>620</v>
      </c>
      <c r="E83" s="126"/>
      <c r="F83" s="443" t="s">
        <v>620</v>
      </c>
      <c r="G83" s="59"/>
    </row>
    <row r="84" spans="1:7" x14ac:dyDescent="0.35">
      <c r="A84" s="38" t="s">
        <v>2410</v>
      </c>
      <c r="B84" s="38" t="s">
        <v>772</v>
      </c>
      <c r="C84" s="443" t="s">
        <v>620</v>
      </c>
      <c r="D84" s="443" t="s">
        <v>620</v>
      </c>
      <c r="E84" s="126"/>
      <c r="F84" s="443" t="s">
        <v>620</v>
      </c>
      <c r="G84" s="59"/>
    </row>
    <row r="85" spans="1:7" x14ac:dyDescent="0.35">
      <c r="A85" s="38" t="s">
        <v>2411</v>
      </c>
      <c r="B85" s="38" t="s">
        <v>774</v>
      </c>
      <c r="C85" s="443" t="s">
        <v>620</v>
      </c>
      <c r="D85" s="443" t="s">
        <v>620</v>
      </c>
      <c r="E85" s="126"/>
      <c r="F85" s="443" t="s">
        <v>620</v>
      </c>
      <c r="G85" s="59"/>
    </row>
    <row r="86" spans="1:7" x14ac:dyDescent="0.35">
      <c r="A86" s="38" t="s">
        <v>2412</v>
      </c>
      <c r="B86" s="38" t="s">
        <v>776</v>
      </c>
      <c r="C86" s="443" t="s">
        <v>620</v>
      </c>
      <c r="D86" s="443" t="s">
        <v>620</v>
      </c>
      <c r="E86" s="126"/>
      <c r="F86" s="443" t="s">
        <v>620</v>
      </c>
      <c r="G86" s="59"/>
    </row>
    <row r="87" spans="1:7" x14ac:dyDescent="0.35">
      <c r="A87" s="38" t="s">
        <v>2413</v>
      </c>
      <c r="B87" s="38" t="s">
        <v>778</v>
      </c>
      <c r="C87" s="443" t="s">
        <v>620</v>
      </c>
      <c r="D87" s="443" t="s">
        <v>620</v>
      </c>
      <c r="E87" s="126"/>
      <c r="F87" s="443" t="s">
        <v>620</v>
      </c>
      <c r="G87" s="59"/>
    </row>
    <row r="88" spans="1:7" x14ac:dyDescent="0.35">
      <c r="A88" s="38" t="s">
        <v>2414</v>
      </c>
      <c r="B88" s="38" t="s">
        <v>780</v>
      </c>
      <c r="C88" s="443" t="s">
        <v>620</v>
      </c>
      <c r="D88" s="443" t="s">
        <v>620</v>
      </c>
      <c r="E88" s="126"/>
      <c r="F88" s="443" t="s">
        <v>620</v>
      </c>
      <c r="G88" s="59"/>
    </row>
    <row r="89" spans="1:7" x14ac:dyDescent="0.35">
      <c r="A89" s="38" t="s">
        <v>2415</v>
      </c>
      <c r="B89" s="38" t="s">
        <v>782</v>
      </c>
      <c r="C89" s="443" t="s">
        <v>620</v>
      </c>
      <c r="D89" s="443" t="s">
        <v>620</v>
      </c>
      <c r="E89" s="126"/>
      <c r="F89" s="443" t="s">
        <v>620</v>
      </c>
      <c r="G89" s="59"/>
    </row>
    <row r="90" spans="1:7" x14ac:dyDescent="0.35">
      <c r="A90" s="38" t="s">
        <v>2416</v>
      </c>
      <c r="B90" s="38" t="s">
        <v>784</v>
      </c>
      <c r="C90" s="443" t="s">
        <v>620</v>
      </c>
      <c r="D90" s="443" t="s">
        <v>620</v>
      </c>
      <c r="E90" s="126"/>
      <c r="F90" s="443" t="s">
        <v>620</v>
      </c>
      <c r="G90" s="59"/>
    </row>
    <row r="91" spans="1:7" x14ac:dyDescent="0.35">
      <c r="A91" s="38" t="s">
        <v>2417</v>
      </c>
      <c r="B91" s="38" t="s">
        <v>786</v>
      </c>
      <c r="C91" s="443" t="s">
        <v>620</v>
      </c>
      <c r="D91" s="443" t="s">
        <v>620</v>
      </c>
      <c r="E91" s="126"/>
      <c r="F91" s="443" t="s">
        <v>620</v>
      </c>
      <c r="G91" s="59"/>
    </row>
    <row r="92" spans="1:7" x14ac:dyDescent="0.35">
      <c r="A92" s="38" t="s">
        <v>2418</v>
      </c>
      <c r="B92" s="38" t="s">
        <v>788</v>
      </c>
      <c r="C92" s="443" t="s">
        <v>620</v>
      </c>
      <c r="D92" s="443" t="s">
        <v>620</v>
      </c>
      <c r="E92" s="126"/>
      <c r="F92" s="443" t="s">
        <v>620</v>
      </c>
      <c r="G92" s="59"/>
    </row>
    <row r="93" spans="1:7" x14ac:dyDescent="0.35">
      <c r="A93" s="38" t="s">
        <v>2419</v>
      </c>
      <c r="B93" s="38" t="s">
        <v>790</v>
      </c>
      <c r="C93" s="443" t="s">
        <v>620</v>
      </c>
      <c r="D93" s="443" t="s">
        <v>620</v>
      </c>
      <c r="E93" s="126"/>
      <c r="F93" s="443" t="s">
        <v>620</v>
      </c>
      <c r="G93" s="59"/>
    </row>
    <row r="94" spans="1:7" x14ac:dyDescent="0.35">
      <c r="A94" s="38" t="s">
        <v>2420</v>
      </c>
      <c r="B94" s="130" t="s">
        <v>463</v>
      </c>
      <c r="C94" s="131">
        <f>SUM(C95:C97)</f>
        <v>0</v>
      </c>
      <c r="D94" s="131">
        <f>SUM(D95:D97)</f>
        <v>0</v>
      </c>
      <c r="E94" s="131"/>
      <c r="F94" s="131">
        <f>SUM(F95:F97)</f>
        <v>0</v>
      </c>
      <c r="G94" s="59"/>
    </row>
    <row r="95" spans="1:7" x14ac:dyDescent="0.35">
      <c r="A95" s="38" t="s">
        <v>2421</v>
      </c>
      <c r="B95" s="38" t="s">
        <v>793</v>
      </c>
      <c r="C95" s="443" t="s">
        <v>620</v>
      </c>
      <c r="D95" s="443" t="s">
        <v>620</v>
      </c>
      <c r="E95" s="126"/>
      <c r="F95" s="443" t="s">
        <v>620</v>
      </c>
      <c r="G95" s="59"/>
    </row>
    <row r="96" spans="1:7" x14ac:dyDescent="0.35">
      <c r="A96" s="38" t="s">
        <v>2422</v>
      </c>
      <c r="B96" s="38" t="s">
        <v>795</v>
      </c>
      <c r="C96" s="443" t="s">
        <v>620</v>
      </c>
      <c r="D96" s="443" t="s">
        <v>620</v>
      </c>
      <c r="E96" s="126"/>
      <c r="F96" s="443" t="s">
        <v>620</v>
      </c>
      <c r="G96" s="59"/>
    </row>
    <row r="97" spans="1:7" x14ac:dyDescent="0.35">
      <c r="A97" s="38" t="s">
        <v>2423</v>
      </c>
      <c r="B97" s="38" t="s">
        <v>797</v>
      </c>
      <c r="C97" s="443" t="s">
        <v>620</v>
      </c>
      <c r="D97" s="443" t="s">
        <v>620</v>
      </c>
      <c r="E97" s="126"/>
      <c r="F97" s="443" t="s">
        <v>620</v>
      </c>
      <c r="G97" s="59"/>
    </row>
    <row r="98" spans="1:7" x14ac:dyDescent="0.35">
      <c r="A98" s="38" t="s">
        <v>2424</v>
      </c>
      <c r="B98" s="130" t="s">
        <v>263</v>
      </c>
      <c r="C98" s="131">
        <f>SUM(C99:C109)</f>
        <v>0</v>
      </c>
      <c r="D98" s="131">
        <f>SUM(D99:D109)</f>
        <v>0</v>
      </c>
      <c r="E98" s="131"/>
      <c r="F98" s="131">
        <f>SUM(F99:F109)</f>
        <v>0</v>
      </c>
      <c r="G98" s="59"/>
    </row>
    <row r="99" spans="1:7" x14ac:dyDescent="0.35">
      <c r="A99" s="38" t="s">
        <v>2425</v>
      </c>
      <c r="B99" s="59" t="s">
        <v>465</v>
      </c>
      <c r="C99" s="443" t="s">
        <v>620</v>
      </c>
      <c r="D99" s="443" t="s">
        <v>620</v>
      </c>
      <c r="E99" s="126"/>
      <c r="F99" s="443" t="s">
        <v>620</v>
      </c>
      <c r="G99" s="59"/>
    </row>
    <row r="100" spans="1:7" x14ac:dyDescent="0.35">
      <c r="A100" s="38" t="s">
        <v>2426</v>
      </c>
      <c r="B100" s="38" t="s">
        <v>801</v>
      </c>
      <c r="C100" s="443" t="s">
        <v>620</v>
      </c>
      <c r="D100" s="443" t="s">
        <v>620</v>
      </c>
      <c r="E100" s="126"/>
      <c r="F100" s="443" t="s">
        <v>620</v>
      </c>
      <c r="G100" s="59"/>
    </row>
    <row r="101" spans="1:7" x14ac:dyDescent="0.35">
      <c r="A101" s="38" t="s">
        <v>2427</v>
      </c>
      <c r="B101" s="59" t="s">
        <v>467</v>
      </c>
      <c r="C101" s="443" t="s">
        <v>620</v>
      </c>
      <c r="D101" s="443" t="s">
        <v>620</v>
      </c>
      <c r="E101" s="126"/>
      <c r="F101" s="443" t="s">
        <v>620</v>
      </c>
      <c r="G101" s="59"/>
    </row>
    <row r="102" spans="1:7" x14ac:dyDescent="0.35">
      <c r="A102" s="38" t="s">
        <v>2428</v>
      </c>
      <c r="B102" s="59" t="s">
        <v>469</v>
      </c>
      <c r="C102" s="443" t="s">
        <v>620</v>
      </c>
      <c r="D102" s="443" t="s">
        <v>620</v>
      </c>
      <c r="E102" s="126"/>
      <c r="F102" s="443" t="s">
        <v>620</v>
      </c>
      <c r="G102" s="59"/>
    </row>
    <row r="103" spans="1:7" x14ac:dyDescent="0.35">
      <c r="A103" s="38" t="s">
        <v>2429</v>
      </c>
      <c r="B103" s="59" t="s">
        <v>471</v>
      </c>
      <c r="C103" s="443" t="s">
        <v>620</v>
      </c>
      <c r="D103" s="443" t="s">
        <v>620</v>
      </c>
      <c r="E103" s="126"/>
      <c r="F103" s="443" t="s">
        <v>620</v>
      </c>
      <c r="G103" s="59"/>
    </row>
    <row r="104" spans="1:7" x14ac:dyDescent="0.35">
      <c r="A104" s="38" t="s">
        <v>2430</v>
      </c>
      <c r="B104" s="59" t="s">
        <v>473</v>
      </c>
      <c r="C104" s="443" t="s">
        <v>620</v>
      </c>
      <c r="D104" s="443" t="s">
        <v>620</v>
      </c>
      <c r="E104" s="126"/>
      <c r="F104" s="443" t="s">
        <v>620</v>
      </c>
      <c r="G104" s="59"/>
    </row>
    <row r="105" spans="1:7" x14ac:dyDescent="0.35">
      <c r="A105" s="38" t="s">
        <v>2431</v>
      </c>
      <c r="B105" s="59" t="s">
        <v>475</v>
      </c>
      <c r="C105" s="443" t="s">
        <v>620</v>
      </c>
      <c r="D105" s="443" t="s">
        <v>620</v>
      </c>
      <c r="E105" s="126"/>
      <c r="F105" s="443" t="s">
        <v>620</v>
      </c>
      <c r="G105" s="59"/>
    </row>
    <row r="106" spans="1:7" x14ac:dyDescent="0.35">
      <c r="A106" s="38" t="s">
        <v>2432</v>
      </c>
      <c r="B106" s="59" t="s">
        <v>477</v>
      </c>
      <c r="C106" s="443" t="s">
        <v>620</v>
      </c>
      <c r="D106" s="443" t="s">
        <v>620</v>
      </c>
      <c r="E106" s="126"/>
      <c r="F106" s="443" t="s">
        <v>620</v>
      </c>
      <c r="G106" s="59"/>
    </row>
    <row r="107" spans="1:7" x14ac:dyDescent="0.35">
      <c r="A107" s="38" t="s">
        <v>2433</v>
      </c>
      <c r="B107" s="59" t="s">
        <v>479</v>
      </c>
      <c r="C107" s="443" t="s">
        <v>620</v>
      </c>
      <c r="D107" s="443" t="s">
        <v>620</v>
      </c>
      <c r="E107" s="126"/>
      <c r="F107" s="443" t="s">
        <v>620</v>
      </c>
      <c r="G107" s="59"/>
    </row>
    <row r="108" spans="1:7" x14ac:dyDescent="0.35">
      <c r="A108" s="38" t="s">
        <v>2434</v>
      </c>
      <c r="B108" s="59" t="s">
        <v>481</v>
      </c>
      <c r="C108" s="443" t="s">
        <v>620</v>
      </c>
      <c r="D108" s="443" t="s">
        <v>620</v>
      </c>
      <c r="E108" s="126"/>
      <c r="F108" s="443" t="s">
        <v>620</v>
      </c>
      <c r="G108" s="59"/>
    </row>
    <row r="109" spans="1:7" x14ac:dyDescent="0.35">
      <c r="A109" s="38" t="s">
        <v>2435</v>
      </c>
      <c r="B109" s="59" t="s">
        <v>263</v>
      </c>
      <c r="C109" s="443" t="s">
        <v>620</v>
      </c>
      <c r="D109" s="443" t="s">
        <v>620</v>
      </c>
      <c r="E109" s="126"/>
      <c r="F109" s="443" t="s">
        <v>620</v>
      </c>
      <c r="G109" s="59"/>
    </row>
    <row r="110" spans="1:7" x14ac:dyDescent="0.35">
      <c r="A110" s="38" t="s">
        <v>2436</v>
      </c>
      <c r="B110" s="437" t="s">
        <v>267</v>
      </c>
      <c r="C110" s="443"/>
      <c r="D110" s="443"/>
      <c r="E110" s="126"/>
      <c r="F110" s="443"/>
      <c r="G110" s="59"/>
    </row>
    <row r="111" spans="1:7" x14ac:dyDescent="0.35">
      <c r="A111" s="38" t="s">
        <v>2437</v>
      </c>
      <c r="B111" s="437" t="s">
        <v>267</v>
      </c>
      <c r="C111" s="443"/>
      <c r="D111" s="443"/>
      <c r="E111" s="126"/>
      <c r="F111" s="443"/>
      <c r="G111" s="59"/>
    </row>
    <row r="112" spans="1:7" x14ac:dyDescent="0.35">
      <c r="A112" s="38" t="s">
        <v>2438</v>
      </c>
      <c r="B112" s="437" t="s">
        <v>267</v>
      </c>
      <c r="C112" s="443"/>
      <c r="D112" s="443"/>
      <c r="E112" s="126"/>
      <c r="F112" s="443"/>
      <c r="G112" s="59"/>
    </row>
    <row r="113" spans="1:7" x14ac:dyDescent="0.35">
      <c r="A113" s="38" t="s">
        <v>2439</v>
      </c>
      <c r="B113" s="437" t="s">
        <v>267</v>
      </c>
      <c r="C113" s="443"/>
      <c r="D113" s="443"/>
      <c r="E113" s="126"/>
      <c r="F113" s="443"/>
      <c r="G113" s="59"/>
    </row>
    <row r="114" spans="1:7" x14ac:dyDescent="0.35">
      <c r="A114" s="38" t="s">
        <v>2440</v>
      </c>
      <c r="B114" s="437" t="s">
        <v>267</v>
      </c>
      <c r="C114" s="443"/>
      <c r="D114" s="443"/>
      <c r="E114" s="126"/>
      <c r="F114" s="443"/>
      <c r="G114" s="59"/>
    </row>
    <row r="115" spans="1:7" x14ac:dyDescent="0.35">
      <c r="A115" s="38" t="s">
        <v>2441</v>
      </c>
      <c r="B115" s="437" t="s">
        <v>267</v>
      </c>
      <c r="C115" s="443"/>
      <c r="D115" s="443"/>
      <c r="E115" s="126"/>
      <c r="F115" s="443"/>
      <c r="G115" s="59"/>
    </row>
    <row r="116" spans="1:7" x14ac:dyDescent="0.35">
      <c r="A116" s="38" t="s">
        <v>2442</v>
      </c>
      <c r="B116" s="437" t="s">
        <v>267</v>
      </c>
      <c r="C116" s="443"/>
      <c r="D116" s="443"/>
      <c r="E116" s="126"/>
      <c r="F116" s="443"/>
      <c r="G116" s="59"/>
    </row>
    <row r="117" spans="1:7" x14ac:dyDescent="0.35">
      <c r="A117" s="38" t="s">
        <v>2443</v>
      </c>
      <c r="B117" s="437" t="s">
        <v>267</v>
      </c>
      <c r="C117" s="443"/>
      <c r="D117" s="443"/>
      <c r="E117" s="126"/>
      <c r="F117" s="443"/>
      <c r="G117" s="59"/>
    </row>
    <row r="118" spans="1:7" x14ac:dyDescent="0.35">
      <c r="A118" s="38" t="s">
        <v>2444</v>
      </c>
      <c r="B118" s="437" t="s">
        <v>267</v>
      </c>
      <c r="C118" s="443"/>
      <c r="D118" s="443"/>
      <c r="E118" s="126"/>
      <c r="F118" s="443"/>
      <c r="G118" s="59"/>
    </row>
    <row r="119" spans="1:7" x14ac:dyDescent="0.35">
      <c r="A119" s="38" t="s">
        <v>2445</v>
      </c>
      <c r="B119" s="437" t="s">
        <v>267</v>
      </c>
      <c r="C119" s="443"/>
      <c r="D119" s="443"/>
      <c r="E119" s="126"/>
      <c r="F119" s="443"/>
      <c r="G119" s="59"/>
    </row>
    <row r="120" spans="1:7" x14ac:dyDescent="0.35">
      <c r="A120" s="63"/>
      <c r="B120" s="63" t="s">
        <v>821</v>
      </c>
      <c r="C120" s="63" t="s">
        <v>725</v>
      </c>
      <c r="D120" s="63" t="s">
        <v>726</v>
      </c>
      <c r="E120" s="63"/>
      <c r="F120" s="63" t="s">
        <v>690</v>
      </c>
      <c r="G120" s="63"/>
    </row>
    <row r="121" spans="1:7" x14ac:dyDescent="0.35">
      <c r="A121" s="38" t="s">
        <v>2446</v>
      </c>
      <c r="B121" s="438" t="s">
        <v>1067</v>
      </c>
      <c r="C121" s="443" t="s">
        <v>620</v>
      </c>
      <c r="D121" s="443" t="s">
        <v>620</v>
      </c>
      <c r="E121" s="126"/>
      <c r="F121" s="443" t="s">
        <v>620</v>
      </c>
      <c r="G121" s="59"/>
    </row>
    <row r="122" spans="1:7" x14ac:dyDescent="0.35">
      <c r="A122" s="38" t="s">
        <v>2447</v>
      </c>
      <c r="B122" s="438" t="s">
        <v>1067</v>
      </c>
      <c r="C122" s="443" t="s">
        <v>620</v>
      </c>
      <c r="D122" s="443" t="s">
        <v>620</v>
      </c>
      <c r="E122" s="126"/>
      <c r="F122" s="443" t="s">
        <v>620</v>
      </c>
      <c r="G122" s="59"/>
    </row>
    <row r="123" spans="1:7" x14ac:dyDescent="0.35">
      <c r="A123" s="38" t="s">
        <v>2448</v>
      </c>
      <c r="B123" s="438" t="s">
        <v>1067</v>
      </c>
      <c r="C123" s="443" t="s">
        <v>620</v>
      </c>
      <c r="D123" s="443" t="s">
        <v>620</v>
      </c>
      <c r="E123" s="126"/>
      <c r="F123" s="443" t="s">
        <v>620</v>
      </c>
      <c r="G123" s="59"/>
    </row>
    <row r="124" spans="1:7" x14ac:dyDescent="0.35">
      <c r="A124" s="38" t="s">
        <v>2449</v>
      </c>
      <c r="B124" s="438" t="s">
        <v>1067</v>
      </c>
      <c r="C124" s="443" t="s">
        <v>620</v>
      </c>
      <c r="D124" s="443" t="s">
        <v>620</v>
      </c>
      <c r="E124" s="126"/>
      <c r="F124" s="443" t="s">
        <v>620</v>
      </c>
      <c r="G124" s="59"/>
    </row>
    <row r="125" spans="1:7" x14ac:dyDescent="0.35">
      <c r="A125" s="38" t="s">
        <v>2450</v>
      </c>
      <c r="B125" s="438" t="s">
        <v>1067</v>
      </c>
      <c r="C125" s="443" t="s">
        <v>620</v>
      </c>
      <c r="D125" s="443" t="s">
        <v>620</v>
      </c>
      <c r="E125" s="126"/>
      <c r="F125" s="443" t="s">
        <v>620</v>
      </c>
      <c r="G125" s="59"/>
    </row>
    <row r="126" spans="1:7" x14ac:dyDescent="0.35">
      <c r="A126" s="38" t="s">
        <v>2451</v>
      </c>
      <c r="B126" s="438" t="s">
        <v>1067</v>
      </c>
      <c r="C126" s="443" t="s">
        <v>620</v>
      </c>
      <c r="D126" s="443" t="s">
        <v>620</v>
      </c>
      <c r="E126" s="126"/>
      <c r="F126" s="443" t="s">
        <v>620</v>
      </c>
      <c r="G126" s="59"/>
    </row>
    <row r="127" spans="1:7" x14ac:dyDescent="0.35">
      <c r="A127" s="38" t="s">
        <v>2452</v>
      </c>
      <c r="B127" s="438" t="s">
        <v>1067</v>
      </c>
      <c r="C127" s="443" t="s">
        <v>620</v>
      </c>
      <c r="D127" s="443" t="s">
        <v>620</v>
      </c>
      <c r="E127" s="126"/>
      <c r="F127" s="443" t="s">
        <v>620</v>
      </c>
      <c r="G127" s="59"/>
    </row>
    <row r="128" spans="1:7" x14ac:dyDescent="0.35">
      <c r="A128" s="38" t="s">
        <v>2453</v>
      </c>
      <c r="B128" s="438" t="s">
        <v>1067</v>
      </c>
      <c r="C128" s="443" t="s">
        <v>620</v>
      </c>
      <c r="D128" s="443" t="s">
        <v>620</v>
      </c>
      <c r="E128" s="126"/>
      <c r="F128" s="443" t="s">
        <v>620</v>
      </c>
      <c r="G128" s="59"/>
    </row>
    <row r="129" spans="1:7" x14ac:dyDescent="0.35">
      <c r="A129" s="38" t="s">
        <v>2454</v>
      </c>
      <c r="B129" s="438" t="s">
        <v>1067</v>
      </c>
      <c r="C129" s="443" t="s">
        <v>620</v>
      </c>
      <c r="D129" s="443" t="s">
        <v>620</v>
      </c>
      <c r="E129" s="126"/>
      <c r="F129" s="443" t="s">
        <v>620</v>
      </c>
      <c r="G129" s="59"/>
    </row>
    <row r="130" spans="1:7" x14ac:dyDescent="0.35">
      <c r="A130" s="38" t="s">
        <v>2455</v>
      </c>
      <c r="B130" s="438" t="s">
        <v>1067</v>
      </c>
      <c r="C130" s="443" t="s">
        <v>620</v>
      </c>
      <c r="D130" s="443" t="s">
        <v>620</v>
      </c>
      <c r="E130" s="126"/>
      <c r="F130" s="443" t="s">
        <v>620</v>
      </c>
      <c r="G130" s="59"/>
    </row>
    <row r="131" spans="1:7" x14ac:dyDescent="0.35">
      <c r="A131" s="38" t="s">
        <v>2456</v>
      </c>
      <c r="B131" s="438" t="s">
        <v>1067</v>
      </c>
      <c r="C131" s="443" t="s">
        <v>620</v>
      </c>
      <c r="D131" s="443" t="s">
        <v>620</v>
      </c>
      <c r="E131" s="126"/>
      <c r="F131" s="443" t="s">
        <v>620</v>
      </c>
      <c r="G131" s="59"/>
    </row>
    <row r="132" spans="1:7" x14ac:dyDescent="0.35">
      <c r="A132" s="38" t="s">
        <v>2457</v>
      </c>
      <c r="B132" s="438" t="s">
        <v>1067</v>
      </c>
      <c r="C132" s="443" t="s">
        <v>620</v>
      </c>
      <c r="D132" s="443" t="s">
        <v>620</v>
      </c>
      <c r="E132" s="126"/>
      <c r="F132" s="443" t="s">
        <v>620</v>
      </c>
      <c r="G132" s="59"/>
    </row>
    <row r="133" spans="1:7" x14ac:dyDescent="0.35">
      <c r="A133" s="38" t="s">
        <v>2458</v>
      </c>
      <c r="B133" s="438" t="s">
        <v>1067</v>
      </c>
      <c r="C133" s="443" t="s">
        <v>620</v>
      </c>
      <c r="D133" s="443" t="s">
        <v>620</v>
      </c>
      <c r="E133" s="126"/>
      <c r="F133" s="443" t="s">
        <v>620</v>
      </c>
      <c r="G133" s="59"/>
    </row>
    <row r="134" spans="1:7" x14ac:dyDescent="0.35">
      <c r="A134" s="38" t="s">
        <v>2459</v>
      </c>
      <c r="B134" s="438" t="s">
        <v>1067</v>
      </c>
      <c r="C134" s="443" t="s">
        <v>620</v>
      </c>
      <c r="D134" s="443" t="s">
        <v>620</v>
      </c>
      <c r="E134" s="126"/>
      <c r="F134" s="443" t="s">
        <v>620</v>
      </c>
      <c r="G134" s="59"/>
    </row>
    <row r="135" spans="1:7" x14ac:dyDescent="0.35">
      <c r="A135" s="38" t="s">
        <v>2460</v>
      </c>
      <c r="B135" s="438" t="s">
        <v>1067</v>
      </c>
      <c r="C135" s="443" t="s">
        <v>620</v>
      </c>
      <c r="D135" s="443" t="s">
        <v>620</v>
      </c>
      <c r="E135" s="126"/>
      <c r="F135" s="443" t="s">
        <v>620</v>
      </c>
      <c r="G135" s="59"/>
    </row>
    <row r="136" spans="1:7" x14ac:dyDescent="0.35">
      <c r="A136" s="38" t="s">
        <v>2461</v>
      </c>
      <c r="B136" s="438" t="s">
        <v>1067</v>
      </c>
      <c r="C136" s="443" t="s">
        <v>620</v>
      </c>
      <c r="D136" s="443" t="s">
        <v>620</v>
      </c>
      <c r="E136" s="126"/>
      <c r="F136" s="443" t="s">
        <v>620</v>
      </c>
      <c r="G136" s="59"/>
    </row>
    <row r="137" spans="1:7" x14ac:dyDescent="0.35">
      <c r="A137" s="38" t="s">
        <v>2462</v>
      </c>
      <c r="B137" s="438" t="s">
        <v>1067</v>
      </c>
      <c r="C137" s="443" t="s">
        <v>620</v>
      </c>
      <c r="D137" s="443" t="s">
        <v>620</v>
      </c>
      <c r="E137" s="126"/>
      <c r="F137" s="443" t="s">
        <v>620</v>
      </c>
      <c r="G137" s="59"/>
    </row>
    <row r="138" spans="1:7" x14ac:dyDescent="0.35">
      <c r="A138" s="38" t="s">
        <v>2463</v>
      </c>
      <c r="B138" s="438" t="s">
        <v>1067</v>
      </c>
      <c r="C138" s="443" t="s">
        <v>620</v>
      </c>
      <c r="D138" s="443" t="s">
        <v>620</v>
      </c>
      <c r="E138" s="126"/>
      <c r="F138" s="443" t="s">
        <v>620</v>
      </c>
      <c r="G138" s="59"/>
    </row>
    <row r="139" spans="1:7" x14ac:dyDescent="0.35">
      <c r="A139" s="38" t="s">
        <v>2464</v>
      </c>
      <c r="B139" s="438" t="s">
        <v>1067</v>
      </c>
      <c r="C139" s="443" t="s">
        <v>620</v>
      </c>
      <c r="D139" s="443" t="s">
        <v>620</v>
      </c>
      <c r="E139" s="126"/>
      <c r="F139" s="443" t="s">
        <v>620</v>
      </c>
      <c r="G139" s="59"/>
    </row>
    <row r="140" spans="1:7" x14ac:dyDescent="0.35">
      <c r="A140" s="38" t="s">
        <v>2465</v>
      </c>
      <c r="B140" s="438" t="s">
        <v>1067</v>
      </c>
      <c r="C140" s="443" t="s">
        <v>620</v>
      </c>
      <c r="D140" s="443" t="s">
        <v>620</v>
      </c>
      <c r="E140" s="126"/>
      <c r="F140" s="443" t="s">
        <v>620</v>
      </c>
      <c r="G140" s="59"/>
    </row>
    <row r="141" spans="1:7" x14ac:dyDescent="0.35">
      <c r="A141" s="38" t="s">
        <v>2466</v>
      </c>
      <c r="B141" s="438" t="s">
        <v>1067</v>
      </c>
      <c r="C141" s="443" t="s">
        <v>620</v>
      </c>
      <c r="D141" s="443" t="s">
        <v>620</v>
      </c>
      <c r="E141" s="126"/>
      <c r="F141" s="443" t="s">
        <v>620</v>
      </c>
      <c r="G141" s="59"/>
    </row>
    <row r="142" spans="1:7" x14ac:dyDescent="0.35">
      <c r="A142" s="38" t="s">
        <v>2467</v>
      </c>
      <c r="B142" s="438" t="s">
        <v>1067</v>
      </c>
      <c r="C142" s="443" t="s">
        <v>620</v>
      </c>
      <c r="D142" s="443" t="s">
        <v>620</v>
      </c>
      <c r="E142" s="126"/>
      <c r="F142" s="443" t="s">
        <v>620</v>
      </c>
      <c r="G142" s="59"/>
    </row>
    <row r="143" spans="1:7" x14ac:dyDescent="0.35">
      <c r="A143" s="38" t="s">
        <v>2468</v>
      </c>
      <c r="B143" s="438" t="s">
        <v>1067</v>
      </c>
      <c r="C143" s="443" t="s">
        <v>620</v>
      </c>
      <c r="D143" s="443" t="s">
        <v>620</v>
      </c>
      <c r="E143" s="126"/>
      <c r="F143" s="443" t="s">
        <v>620</v>
      </c>
      <c r="G143" s="59"/>
    </row>
    <row r="144" spans="1:7" x14ac:dyDescent="0.35">
      <c r="A144" s="38" t="s">
        <v>2469</v>
      </c>
      <c r="B144" s="438" t="s">
        <v>1067</v>
      </c>
      <c r="C144" s="443" t="s">
        <v>620</v>
      </c>
      <c r="D144" s="443" t="s">
        <v>620</v>
      </c>
      <c r="E144" s="126"/>
      <c r="F144" s="443" t="s">
        <v>620</v>
      </c>
      <c r="G144" s="59"/>
    </row>
    <row r="145" spans="1:7" x14ac:dyDescent="0.35">
      <c r="A145" s="38" t="s">
        <v>2470</v>
      </c>
      <c r="B145" s="438" t="s">
        <v>1067</v>
      </c>
      <c r="C145" s="443" t="s">
        <v>620</v>
      </c>
      <c r="D145" s="443" t="s">
        <v>620</v>
      </c>
      <c r="E145" s="126"/>
      <c r="F145" s="443" t="s">
        <v>620</v>
      </c>
      <c r="G145" s="59"/>
    </row>
    <row r="146" spans="1:7" x14ac:dyDescent="0.35">
      <c r="A146" s="38" t="s">
        <v>2471</v>
      </c>
      <c r="B146" s="438" t="s">
        <v>1067</v>
      </c>
      <c r="C146" s="443" t="s">
        <v>620</v>
      </c>
      <c r="D146" s="443" t="s">
        <v>620</v>
      </c>
      <c r="E146" s="126"/>
      <c r="F146" s="443" t="s">
        <v>620</v>
      </c>
      <c r="G146" s="59"/>
    </row>
    <row r="147" spans="1:7" x14ac:dyDescent="0.35">
      <c r="A147" s="38" t="s">
        <v>2472</v>
      </c>
      <c r="B147" s="438" t="s">
        <v>1067</v>
      </c>
      <c r="C147" s="443" t="s">
        <v>620</v>
      </c>
      <c r="D147" s="443" t="s">
        <v>620</v>
      </c>
      <c r="E147" s="126"/>
      <c r="F147" s="443" t="s">
        <v>620</v>
      </c>
      <c r="G147" s="59"/>
    </row>
    <row r="148" spans="1:7" x14ac:dyDescent="0.35">
      <c r="A148" s="38" t="s">
        <v>2473</v>
      </c>
      <c r="B148" s="438" t="s">
        <v>1067</v>
      </c>
      <c r="C148" s="443" t="s">
        <v>620</v>
      </c>
      <c r="D148" s="443" t="s">
        <v>620</v>
      </c>
      <c r="E148" s="126"/>
      <c r="F148" s="443" t="s">
        <v>620</v>
      </c>
      <c r="G148" s="59"/>
    </row>
    <row r="149" spans="1:7" x14ac:dyDescent="0.35">
      <c r="A149" s="38" t="s">
        <v>2474</v>
      </c>
      <c r="B149" s="438" t="s">
        <v>1067</v>
      </c>
      <c r="C149" s="443" t="s">
        <v>620</v>
      </c>
      <c r="D149" s="443" t="s">
        <v>620</v>
      </c>
      <c r="E149" s="126"/>
      <c r="F149" s="443" t="s">
        <v>620</v>
      </c>
      <c r="G149" s="59"/>
    </row>
    <row r="150" spans="1:7" x14ac:dyDescent="0.35">
      <c r="A150" s="38" t="s">
        <v>2475</v>
      </c>
      <c r="B150" s="438" t="s">
        <v>1067</v>
      </c>
      <c r="C150" s="443" t="s">
        <v>620</v>
      </c>
      <c r="D150" s="443" t="s">
        <v>620</v>
      </c>
      <c r="E150" s="126"/>
      <c r="F150" s="443" t="s">
        <v>620</v>
      </c>
      <c r="G150" s="59"/>
    </row>
    <row r="151" spans="1:7" x14ac:dyDescent="0.35">
      <c r="A151" s="38" t="s">
        <v>2476</v>
      </c>
      <c r="B151" s="438" t="s">
        <v>1067</v>
      </c>
      <c r="C151" s="443" t="s">
        <v>620</v>
      </c>
      <c r="D151" s="443" t="s">
        <v>620</v>
      </c>
      <c r="E151" s="126"/>
      <c r="F151" s="443" t="s">
        <v>620</v>
      </c>
      <c r="G151" s="59"/>
    </row>
    <row r="152" spans="1:7" x14ac:dyDescent="0.35">
      <c r="A152" s="38" t="s">
        <v>2477</v>
      </c>
      <c r="B152" s="438" t="s">
        <v>1067</v>
      </c>
      <c r="C152" s="443" t="s">
        <v>620</v>
      </c>
      <c r="D152" s="443" t="s">
        <v>620</v>
      </c>
      <c r="E152" s="126"/>
      <c r="F152" s="443" t="s">
        <v>620</v>
      </c>
      <c r="G152" s="59"/>
    </row>
    <row r="153" spans="1:7" x14ac:dyDescent="0.35">
      <c r="A153" s="38" t="s">
        <v>2478</v>
      </c>
      <c r="B153" s="438" t="s">
        <v>1067</v>
      </c>
      <c r="C153" s="443" t="s">
        <v>620</v>
      </c>
      <c r="D153" s="443" t="s">
        <v>620</v>
      </c>
      <c r="E153" s="126"/>
      <c r="F153" s="443" t="s">
        <v>620</v>
      </c>
      <c r="G153" s="59"/>
    </row>
    <row r="154" spans="1:7" x14ac:dyDescent="0.35">
      <c r="A154" s="38" t="s">
        <v>2479</v>
      </c>
      <c r="B154" s="438" t="s">
        <v>1067</v>
      </c>
      <c r="C154" s="443" t="s">
        <v>620</v>
      </c>
      <c r="D154" s="443" t="s">
        <v>620</v>
      </c>
      <c r="E154" s="126"/>
      <c r="F154" s="443" t="s">
        <v>620</v>
      </c>
      <c r="G154" s="59"/>
    </row>
    <row r="155" spans="1:7" x14ac:dyDescent="0.35">
      <c r="A155" s="38" t="s">
        <v>2480</v>
      </c>
      <c r="B155" s="438" t="s">
        <v>1067</v>
      </c>
      <c r="C155" s="443" t="s">
        <v>620</v>
      </c>
      <c r="D155" s="443" t="s">
        <v>620</v>
      </c>
      <c r="E155" s="126"/>
      <c r="F155" s="443" t="s">
        <v>620</v>
      </c>
      <c r="G155" s="59"/>
    </row>
    <row r="156" spans="1:7" x14ac:dyDescent="0.35">
      <c r="A156" s="38" t="s">
        <v>2481</v>
      </c>
      <c r="B156" s="438" t="s">
        <v>1067</v>
      </c>
      <c r="C156" s="443" t="s">
        <v>620</v>
      </c>
      <c r="D156" s="443" t="s">
        <v>620</v>
      </c>
      <c r="E156" s="126"/>
      <c r="F156" s="443" t="s">
        <v>620</v>
      </c>
      <c r="G156" s="59"/>
    </row>
    <row r="157" spans="1:7" x14ac:dyDescent="0.35">
      <c r="A157" s="38" t="s">
        <v>2482</v>
      </c>
      <c r="B157" s="438" t="s">
        <v>1067</v>
      </c>
      <c r="C157" s="443" t="s">
        <v>620</v>
      </c>
      <c r="D157" s="443" t="s">
        <v>620</v>
      </c>
      <c r="E157" s="126"/>
      <c r="F157" s="443" t="s">
        <v>620</v>
      </c>
      <c r="G157" s="59"/>
    </row>
    <row r="158" spans="1:7" x14ac:dyDescent="0.35">
      <c r="A158" s="38" t="s">
        <v>2483</v>
      </c>
      <c r="B158" s="438" t="s">
        <v>1067</v>
      </c>
      <c r="C158" s="443" t="s">
        <v>620</v>
      </c>
      <c r="D158" s="443" t="s">
        <v>620</v>
      </c>
      <c r="E158" s="126"/>
      <c r="F158" s="443" t="s">
        <v>620</v>
      </c>
      <c r="G158" s="59"/>
    </row>
    <row r="159" spans="1:7" x14ac:dyDescent="0.35">
      <c r="A159" s="38" t="s">
        <v>2484</v>
      </c>
      <c r="B159" s="438" t="s">
        <v>1067</v>
      </c>
      <c r="C159" s="443" t="s">
        <v>620</v>
      </c>
      <c r="D159" s="443" t="s">
        <v>620</v>
      </c>
      <c r="E159" s="126"/>
      <c r="F159" s="443" t="s">
        <v>620</v>
      </c>
      <c r="G159" s="59"/>
    </row>
    <row r="160" spans="1:7" x14ac:dyDescent="0.35">
      <c r="A160" s="38" t="s">
        <v>2485</v>
      </c>
      <c r="B160" s="438" t="s">
        <v>1067</v>
      </c>
      <c r="C160" s="443" t="s">
        <v>620</v>
      </c>
      <c r="D160" s="443" t="s">
        <v>620</v>
      </c>
      <c r="E160" s="126"/>
      <c r="F160" s="443" t="s">
        <v>620</v>
      </c>
      <c r="G160" s="59"/>
    </row>
    <row r="161" spans="1:7" x14ac:dyDescent="0.35">
      <c r="A161" s="38" t="s">
        <v>2486</v>
      </c>
      <c r="B161" s="438" t="s">
        <v>1067</v>
      </c>
      <c r="C161" s="443" t="s">
        <v>620</v>
      </c>
      <c r="D161" s="443" t="s">
        <v>620</v>
      </c>
      <c r="E161" s="126"/>
      <c r="F161" s="443" t="s">
        <v>620</v>
      </c>
      <c r="G161" s="59"/>
    </row>
    <row r="162" spans="1:7" x14ac:dyDescent="0.35">
      <c r="A162" s="38" t="s">
        <v>2487</v>
      </c>
      <c r="B162" s="438" t="s">
        <v>1067</v>
      </c>
      <c r="C162" s="443" t="s">
        <v>620</v>
      </c>
      <c r="D162" s="443" t="s">
        <v>620</v>
      </c>
      <c r="E162" s="126"/>
      <c r="F162" s="443" t="s">
        <v>620</v>
      </c>
      <c r="G162" s="59"/>
    </row>
    <row r="163" spans="1:7" x14ac:dyDescent="0.35">
      <c r="A163" s="38" t="s">
        <v>2488</v>
      </c>
      <c r="B163" s="438" t="s">
        <v>1067</v>
      </c>
      <c r="C163" s="443" t="s">
        <v>620</v>
      </c>
      <c r="D163" s="443" t="s">
        <v>620</v>
      </c>
      <c r="E163" s="126"/>
      <c r="F163" s="443" t="s">
        <v>620</v>
      </c>
      <c r="G163" s="59"/>
    </row>
    <row r="164" spans="1:7" x14ac:dyDescent="0.35">
      <c r="A164" s="38" t="s">
        <v>2489</v>
      </c>
      <c r="B164" s="438" t="s">
        <v>1067</v>
      </c>
      <c r="C164" s="443" t="s">
        <v>620</v>
      </c>
      <c r="D164" s="443" t="s">
        <v>620</v>
      </c>
      <c r="E164" s="126"/>
      <c r="F164" s="443" t="s">
        <v>620</v>
      </c>
      <c r="G164" s="59"/>
    </row>
    <row r="165" spans="1:7" x14ac:dyDescent="0.35">
      <c r="A165" s="38" t="s">
        <v>2490</v>
      </c>
      <c r="B165" s="438" t="s">
        <v>1067</v>
      </c>
      <c r="C165" s="443" t="s">
        <v>620</v>
      </c>
      <c r="D165" s="443" t="s">
        <v>620</v>
      </c>
      <c r="E165" s="126"/>
      <c r="F165" s="443" t="s">
        <v>620</v>
      </c>
      <c r="G165" s="59"/>
    </row>
    <row r="166" spans="1:7" x14ac:dyDescent="0.35">
      <c r="A166" s="38" t="s">
        <v>2491</v>
      </c>
      <c r="B166" s="438" t="s">
        <v>1067</v>
      </c>
      <c r="C166" s="443" t="s">
        <v>620</v>
      </c>
      <c r="D166" s="443" t="s">
        <v>620</v>
      </c>
      <c r="E166" s="126"/>
      <c r="F166" s="443" t="s">
        <v>620</v>
      </c>
      <c r="G166" s="59"/>
    </row>
    <row r="167" spans="1:7" x14ac:dyDescent="0.35">
      <c r="A167" s="38" t="s">
        <v>2492</v>
      </c>
      <c r="B167" s="438" t="s">
        <v>1067</v>
      </c>
      <c r="C167" s="443" t="s">
        <v>620</v>
      </c>
      <c r="D167" s="443" t="s">
        <v>620</v>
      </c>
      <c r="E167" s="126"/>
      <c r="F167" s="443" t="s">
        <v>620</v>
      </c>
      <c r="G167" s="59"/>
    </row>
    <row r="168" spans="1:7" x14ac:dyDescent="0.35">
      <c r="A168" s="38" t="s">
        <v>2493</v>
      </c>
      <c r="B168" s="438" t="s">
        <v>1067</v>
      </c>
      <c r="C168" s="443" t="s">
        <v>620</v>
      </c>
      <c r="D168" s="443" t="s">
        <v>620</v>
      </c>
      <c r="E168" s="126"/>
      <c r="F168" s="443" t="s">
        <v>620</v>
      </c>
      <c r="G168" s="59"/>
    </row>
    <row r="169" spans="1:7" x14ac:dyDescent="0.35">
      <c r="A169" s="38" t="s">
        <v>2494</v>
      </c>
      <c r="B169" s="438" t="s">
        <v>1067</v>
      </c>
      <c r="C169" s="443" t="s">
        <v>620</v>
      </c>
      <c r="D169" s="443" t="s">
        <v>620</v>
      </c>
      <c r="E169" s="126"/>
      <c r="F169" s="443" t="s">
        <v>620</v>
      </c>
      <c r="G169" s="59"/>
    </row>
    <row r="170" spans="1:7" x14ac:dyDescent="0.35">
      <c r="A170" s="38" t="s">
        <v>2495</v>
      </c>
      <c r="B170" s="438" t="s">
        <v>1067</v>
      </c>
      <c r="C170" s="443" t="s">
        <v>620</v>
      </c>
      <c r="D170" s="443" t="s">
        <v>620</v>
      </c>
      <c r="E170" s="126"/>
      <c r="F170" s="443" t="s">
        <v>620</v>
      </c>
      <c r="G170" s="59"/>
    </row>
    <row r="171" spans="1:7" x14ac:dyDescent="0.35">
      <c r="A171" s="63"/>
      <c r="B171" s="63" t="s">
        <v>885</v>
      </c>
      <c r="C171" s="63" t="s">
        <v>725</v>
      </c>
      <c r="D171" s="63" t="s">
        <v>726</v>
      </c>
      <c r="E171" s="63"/>
      <c r="F171" s="63" t="s">
        <v>690</v>
      </c>
      <c r="G171" s="63"/>
    </row>
    <row r="172" spans="1:7" x14ac:dyDescent="0.35">
      <c r="A172" s="38" t="s">
        <v>2496</v>
      </c>
      <c r="B172" s="38" t="s">
        <v>887</v>
      </c>
      <c r="C172" s="443" t="s">
        <v>620</v>
      </c>
      <c r="D172" s="443" t="s">
        <v>620</v>
      </c>
      <c r="E172" s="135"/>
      <c r="F172" s="443" t="s">
        <v>620</v>
      </c>
      <c r="G172" s="59"/>
    </row>
    <row r="173" spans="1:7" x14ac:dyDescent="0.35">
      <c r="A173" s="38" t="s">
        <v>2497</v>
      </c>
      <c r="B173" s="38" t="s">
        <v>889</v>
      </c>
      <c r="C173" s="443" t="s">
        <v>620</v>
      </c>
      <c r="D173" s="443" t="s">
        <v>620</v>
      </c>
      <c r="E173" s="135"/>
      <c r="F173" s="443" t="s">
        <v>620</v>
      </c>
      <c r="G173" s="59"/>
    </row>
    <row r="174" spans="1:7" x14ac:dyDescent="0.35">
      <c r="A174" s="38" t="s">
        <v>2498</v>
      </c>
      <c r="B174" s="38" t="s">
        <v>263</v>
      </c>
      <c r="C174" s="443" t="s">
        <v>620</v>
      </c>
      <c r="D174" s="443" t="s">
        <v>620</v>
      </c>
      <c r="E174" s="135"/>
      <c r="F174" s="443" t="s">
        <v>620</v>
      </c>
      <c r="G174" s="59"/>
    </row>
    <row r="175" spans="1:7" x14ac:dyDescent="0.35">
      <c r="A175" s="38" t="s">
        <v>2499</v>
      </c>
      <c r="B175" s="38"/>
      <c r="C175" s="126"/>
      <c r="D175" s="126"/>
      <c r="E175" s="135"/>
      <c r="F175" s="126"/>
      <c r="G175" s="59"/>
    </row>
    <row r="176" spans="1:7" x14ac:dyDescent="0.35">
      <c r="A176" s="38" t="s">
        <v>2500</v>
      </c>
      <c r="B176" s="38"/>
      <c r="C176" s="126"/>
      <c r="D176" s="126"/>
      <c r="E176" s="135"/>
      <c r="F176" s="126"/>
      <c r="G176" s="59"/>
    </row>
    <row r="177" spans="1:7" x14ac:dyDescent="0.35">
      <c r="A177" s="38" t="s">
        <v>2501</v>
      </c>
      <c r="B177" s="38"/>
      <c r="C177" s="126"/>
      <c r="D177" s="126"/>
      <c r="E177" s="135"/>
      <c r="F177" s="126"/>
      <c r="G177" s="59"/>
    </row>
    <row r="178" spans="1:7" x14ac:dyDescent="0.35">
      <c r="A178" s="38" t="s">
        <v>2502</v>
      </c>
      <c r="B178" s="38"/>
      <c r="C178" s="126"/>
      <c r="D178" s="126"/>
      <c r="E178" s="135"/>
      <c r="F178" s="126"/>
      <c r="G178" s="59"/>
    </row>
    <row r="179" spans="1:7" x14ac:dyDescent="0.35">
      <c r="A179" s="38" t="s">
        <v>2503</v>
      </c>
      <c r="B179" s="38"/>
      <c r="C179" s="126"/>
      <c r="D179" s="126"/>
      <c r="E179" s="135"/>
      <c r="F179" s="126"/>
      <c r="G179" s="59"/>
    </row>
    <row r="180" spans="1:7" x14ac:dyDescent="0.35">
      <c r="A180" s="38" t="s">
        <v>2504</v>
      </c>
      <c r="B180" s="38"/>
      <c r="C180" s="126"/>
      <c r="D180" s="126"/>
      <c r="E180" s="135"/>
      <c r="F180" s="126"/>
      <c r="G180" s="59"/>
    </row>
    <row r="181" spans="1:7" x14ac:dyDescent="0.35">
      <c r="A181" s="63"/>
      <c r="B181" s="63" t="s">
        <v>897</v>
      </c>
      <c r="C181" s="63" t="s">
        <v>725</v>
      </c>
      <c r="D181" s="63" t="s">
        <v>726</v>
      </c>
      <c r="E181" s="63"/>
      <c r="F181" s="63" t="s">
        <v>690</v>
      </c>
      <c r="G181" s="63"/>
    </row>
    <row r="182" spans="1:7" x14ac:dyDescent="0.35">
      <c r="A182" s="38" t="s">
        <v>2505</v>
      </c>
      <c r="B182" s="38" t="s">
        <v>899</v>
      </c>
      <c r="C182" s="443" t="s">
        <v>620</v>
      </c>
      <c r="D182" s="443" t="s">
        <v>620</v>
      </c>
      <c r="E182" s="135"/>
      <c r="F182" s="443" t="s">
        <v>620</v>
      </c>
      <c r="G182" s="59"/>
    </row>
    <row r="183" spans="1:7" x14ac:dyDescent="0.35">
      <c r="A183" s="38" t="s">
        <v>2506</v>
      </c>
      <c r="B183" s="38" t="s">
        <v>901</v>
      </c>
      <c r="C183" s="443" t="s">
        <v>620</v>
      </c>
      <c r="D183" s="443" t="s">
        <v>620</v>
      </c>
      <c r="E183" s="135"/>
      <c r="F183" s="443" t="s">
        <v>620</v>
      </c>
      <c r="G183" s="59"/>
    </row>
    <row r="184" spans="1:7" x14ac:dyDescent="0.35">
      <c r="A184" s="38" t="s">
        <v>2507</v>
      </c>
      <c r="B184" s="38" t="s">
        <v>263</v>
      </c>
      <c r="C184" s="443" t="s">
        <v>620</v>
      </c>
      <c r="D184" s="443" t="s">
        <v>620</v>
      </c>
      <c r="E184" s="135"/>
      <c r="F184" s="443" t="s">
        <v>620</v>
      </c>
      <c r="G184" s="59"/>
    </row>
    <row r="185" spans="1:7" x14ac:dyDescent="0.35">
      <c r="A185" s="38" t="s">
        <v>2508</v>
      </c>
      <c r="B185" s="38"/>
      <c r="C185" s="38"/>
      <c r="D185" s="38"/>
      <c r="E185" s="35"/>
      <c r="F185" s="38"/>
      <c r="G185" s="59"/>
    </row>
    <row r="186" spans="1:7" x14ac:dyDescent="0.35">
      <c r="A186" s="38" t="s">
        <v>2509</v>
      </c>
      <c r="B186" s="38"/>
      <c r="C186" s="38"/>
      <c r="D186" s="38"/>
      <c r="E186" s="35"/>
      <c r="F186" s="38"/>
      <c r="G186" s="59"/>
    </row>
    <row r="187" spans="1:7" x14ac:dyDescent="0.35">
      <c r="A187" s="38" t="s">
        <v>2510</v>
      </c>
      <c r="B187" s="38"/>
      <c r="C187" s="38"/>
      <c r="D187" s="38"/>
      <c r="E187" s="35"/>
      <c r="F187" s="38"/>
      <c r="G187" s="59"/>
    </row>
    <row r="188" spans="1:7" x14ac:dyDescent="0.35">
      <c r="A188" s="38" t="s">
        <v>2511</v>
      </c>
      <c r="B188" s="38"/>
      <c r="C188" s="38"/>
      <c r="D188" s="38"/>
      <c r="E188" s="35"/>
      <c r="F188" s="38"/>
      <c r="G188" s="59"/>
    </row>
    <row r="189" spans="1:7" x14ac:dyDescent="0.35">
      <c r="A189" s="38" t="s">
        <v>2512</v>
      </c>
      <c r="B189" s="38"/>
      <c r="C189" s="38"/>
      <c r="D189" s="38"/>
      <c r="E189" s="35"/>
      <c r="F189" s="38"/>
      <c r="G189" s="59"/>
    </row>
    <row r="190" spans="1:7" x14ac:dyDescent="0.35">
      <c r="A190" s="38" t="s">
        <v>2513</v>
      </c>
      <c r="B190" s="38"/>
      <c r="C190" s="38"/>
      <c r="D190" s="38"/>
      <c r="E190" s="35"/>
      <c r="F190" s="38"/>
      <c r="G190" s="59"/>
    </row>
    <row r="191" spans="1:7" x14ac:dyDescent="0.35">
      <c r="A191" s="63"/>
      <c r="B191" s="63" t="s">
        <v>909</v>
      </c>
      <c r="C191" s="63" t="s">
        <v>725</v>
      </c>
      <c r="D191" s="63" t="s">
        <v>726</v>
      </c>
      <c r="E191" s="63"/>
      <c r="F191" s="63" t="s">
        <v>690</v>
      </c>
      <c r="G191" s="63"/>
    </row>
    <row r="192" spans="1:7" x14ac:dyDescent="0.35">
      <c r="A192" s="38" t="s">
        <v>2514</v>
      </c>
      <c r="B192" s="92" t="s">
        <v>911</v>
      </c>
      <c r="C192" s="443" t="s">
        <v>620</v>
      </c>
      <c r="D192" s="443" t="s">
        <v>620</v>
      </c>
      <c r="E192" s="135"/>
      <c r="F192" s="443" t="s">
        <v>620</v>
      </c>
      <c r="G192" s="59"/>
    </row>
    <row r="193" spans="1:7" x14ac:dyDescent="0.35">
      <c r="A193" s="38" t="s">
        <v>2515</v>
      </c>
      <c r="B193" s="92" t="s">
        <v>913</v>
      </c>
      <c r="C193" s="443" t="s">
        <v>620</v>
      </c>
      <c r="D193" s="443" t="s">
        <v>620</v>
      </c>
      <c r="E193" s="135"/>
      <c r="F193" s="443" t="s">
        <v>620</v>
      </c>
      <c r="G193" s="59"/>
    </row>
    <row r="194" spans="1:7" x14ac:dyDescent="0.35">
      <c r="A194" s="38" t="s">
        <v>2516</v>
      </c>
      <c r="B194" s="92" t="s">
        <v>915</v>
      </c>
      <c r="C194" s="443" t="s">
        <v>620</v>
      </c>
      <c r="D194" s="443" t="s">
        <v>620</v>
      </c>
      <c r="E194" s="126"/>
      <c r="F194" s="443" t="s">
        <v>620</v>
      </c>
      <c r="G194" s="59"/>
    </row>
    <row r="195" spans="1:7" x14ac:dyDescent="0.35">
      <c r="A195" s="38" t="s">
        <v>2517</v>
      </c>
      <c r="B195" s="92" t="s">
        <v>917</v>
      </c>
      <c r="C195" s="443" t="s">
        <v>620</v>
      </c>
      <c r="D195" s="443" t="s">
        <v>620</v>
      </c>
      <c r="E195" s="126"/>
      <c r="F195" s="443" t="s">
        <v>620</v>
      </c>
      <c r="G195" s="59"/>
    </row>
    <row r="196" spans="1:7" x14ac:dyDescent="0.35">
      <c r="A196" s="38" t="s">
        <v>2518</v>
      </c>
      <c r="B196" s="92" t="s">
        <v>919</v>
      </c>
      <c r="C196" s="443" t="s">
        <v>620</v>
      </c>
      <c r="D196" s="443" t="s">
        <v>620</v>
      </c>
      <c r="E196" s="126"/>
      <c r="F196" s="443" t="s">
        <v>620</v>
      </c>
      <c r="G196" s="59"/>
    </row>
    <row r="197" spans="1:7" x14ac:dyDescent="0.35">
      <c r="A197" s="38" t="s">
        <v>2519</v>
      </c>
      <c r="B197" s="56"/>
      <c r="C197" s="126"/>
      <c r="D197" s="126"/>
      <c r="E197" s="126"/>
      <c r="F197" s="126"/>
      <c r="G197" s="59"/>
    </row>
    <row r="198" spans="1:7" x14ac:dyDescent="0.35">
      <c r="A198" s="38" t="s">
        <v>2520</v>
      </c>
      <c r="B198" s="56"/>
      <c r="C198" s="126"/>
      <c r="D198" s="126"/>
      <c r="E198" s="126"/>
      <c r="F198" s="126"/>
      <c r="G198" s="59"/>
    </row>
    <row r="199" spans="1:7" x14ac:dyDescent="0.35">
      <c r="A199" s="38" t="s">
        <v>2521</v>
      </c>
      <c r="B199" s="92"/>
      <c r="C199" s="126"/>
      <c r="D199" s="126"/>
      <c r="E199" s="126"/>
      <c r="F199" s="126"/>
      <c r="G199" s="59"/>
    </row>
    <row r="200" spans="1:7" x14ac:dyDescent="0.35">
      <c r="A200" s="38" t="s">
        <v>2522</v>
      </c>
      <c r="B200" s="92"/>
      <c r="C200" s="126"/>
      <c r="D200" s="126"/>
      <c r="E200" s="126"/>
      <c r="F200" s="126"/>
      <c r="G200" s="59"/>
    </row>
    <row r="201" spans="1:7" x14ac:dyDescent="0.35">
      <c r="A201" s="63"/>
      <c r="B201" s="63" t="s">
        <v>924</v>
      </c>
      <c r="C201" s="63" t="s">
        <v>725</v>
      </c>
      <c r="D201" s="63" t="s">
        <v>726</v>
      </c>
      <c r="E201" s="63"/>
      <c r="F201" s="63" t="s">
        <v>690</v>
      </c>
      <c r="G201" s="63"/>
    </row>
    <row r="202" spans="1:7" x14ac:dyDescent="0.35">
      <c r="A202" s="38" t="s">
        <v>2523</v>
      </c>
      <c r="B202" s="38" t="s">
        <v>926</v>
      </c>
      <c r="C202" s="443" t="s">
        <v>620</v>
      </c>
      <c r="D202" s="443" t="s">
        <v>620</v>
      </c>
      <c r="E202" s="135"/>
      <c r="F202" s="443" t="s">
        <v>620</v>
      </c>
      <c r="G202" s="59"/>
    </row>
    <row r="203" spans="1:7" x14ac:dyDescent="0.35">
      <c r="A203" s="38" t="s">
        <v>2524</v>
      </c>
      <c r="B203" s="136"/>
      <c r="C203" s="126"/>
      <c r="D203" s="126"/>
      <c r="E203" s="135"/>
      <c r="F203" s="126"/>
      <c r="G203" s="59"/>
    </row>
    <row r="204" spans="1:7" x14ac:dyDescent="0.35">
      <c r="A204" s="38" t="s">
        <v>2525</v>
      </c>
      <c r="B204" s="136"/>
      <c r="C204" s="126"/>
      <c r="D204" s="126"/>
      <c r="E204" s="135"/>
      <c r="F204" s="126"/>
      <c r="G204" s="59"/>
    </row>
    <row r="205" spans="1:7" x14ac:dyDescent="0.35">
      <c r="A205" s="38" t="s">
        <v>2526</v>
      </c>
      <c r="B205" s="136"/>
      <c r="C205" s="126"/>
      <c r="D205" s="126"/>
      <c r="E205" s="135"/>
      <c r="F205" s="126"/>
      <c r="G205" s="59"/>
    </row>
    <row r="206" spans="1:7" x14ac:dyDescent="0.35">
      <c r="A206" s="38" t="s">
        <v>2527</v>
      </c>
      <c r="B206" s="136"/>
      <c r="C206" s="126"/>
      <c r="D206" s="126"/>
      <c r="E206" s="135"/>
      <c r="F206" s="126"/>
      <c r="G206" s="59"/>
    </row>
    <row r="207" spans="1:7" x14ac:dyDescent="0.35">
      <c r="A207" s="38" t="s">
        <v>2528</v>
      </c>
      <c r="B207" s="59"/>
      <c r="C207" s="59"/>
      <c r="D207" s="59"/>
      <c r="E207" s="59"/>
      <c r="F207" s="59"/>
      <c r="G207" s="59"/>
    </row>
    <row r="208" spans="1:7" x14ac:dyDescent="0.35">
      <c r="A208" s="38" t="s">
        <v>2529</v>
      </c>
      <c r="B208" s="59"/>
      <c r="C208" s="59"/>
      <c r="D208" s="59"/>
      <c r="E208" s="59"/>
      <c r="F208" s="59"/>
      <c r="G208" s="59"/>
    </row>
    <row r="209" spans="1:7" x14ac:dyDescent="0.35">
      <c r="A209" s="38" t="s">
        <v>2530</v>
      </c>
      <c r="B209" s="59"/>
      <c r="C209" s="59"/>
      <c r="D209" s="59"/>
      <c r="E209" s="59"/>
      <c r="F209" s="59"/>
      <c r="G209" s="59"/>
    </row>
    <row r="210" spans="1:7" ht="18.5" x14ac:dyDescent="0.35">
      <c r="A210" s="137"/>
      <c r="B210" s="444" t="s">
        <v>2531</v>
      </c>
      <c r="C210" s="445"/>
      <c r="D210" s="445"/>
      <c r="E210" s="445"/>
      <c r="F210" s="445"/>
      <c r="G210" s="445"/>
    </row>
    <row r="211" spans="1:7" x14ac:dyDescent="0.35">
      <c r="A211" s="63"/>
      <c r="B211" s="63" t="s">
        <v>931</v>
      </c>
      <c r="C211" s="63" t="s">
        <v>932</v>
      </c>
      <c r="D211" s="63" t="s">
        <v>933</v>
      </c>
      <c r="E211" s="63"/>
      <c r="F211" s="63" t="s">
        <v>725</v>
      </c>
      <c r="G211" s="63" t="s">
        <v>934</v>
      </c>
    </row>
    <row r="212" spans="1:7" x14ac:dyDescent="0.35">
      <c r="A212" s="38" t="s">
        <v>2532</v>
      </c>
      <c r="B212" s="59" t="s">
        <v>936</v>
      </c>
      <c r="C212" s="439" t="s">
        <v>620</v>
      </c>
      <c r="D212" s="38"/>
      <c r="E212" s="52"/>
      <c r="F212" s="91"/>
      <c r="G212" s="91"/>
    </row>
    <row r="213" spans="1:7" x14ac:dyDescent="0.35">
      <c r="A213" s="52"/>
      <c r="B213" s="141"/>
      <c r="C213" s="52"/>
      <c r="D213" s="52"/>
      <c r="E213" s="52"/>
      <c r="F213" s="91"/>
      <c r="G213" s="91"/>
    </row>
    <row r="214" spans="1:7" x14ac:dyDescent="0.35">
      <c r="A214" s="38"/>
      <c r="B214" s="59" t="s">
        <v>937</v>
      </c>
      <c r="C214" s="52"/>
      <c r="D214" s="52"/>
      <c r="E214" s="52"/>
      <c r="F214" s="91"/>
      <c r="G214" s="91"/>
    </row>
    <row r="215" spans="1:7" x14ac:dyDescent="0.35">
      <c r="A215" s="38" t="s">
        <v>2533</v>
      </c>
      <c r="B215" s="438" t="s">
        <v>1067</v>
      </c>
      <c r="C215" s="439" t="s">
        <v>620</v>
      </c>
      <c r="D215" s="442" t="s">
        <v>620</v>
      </c>
      <c r="E215" s="52"/>
      <c r="F215" s="79" t="str">
        <f>IF($C$239=0,"",IF(C215="[for completion]","",IF(C215="","",C215/$C$239)))</f>
        <v/>
      </c>
      <c r="G215" s="79" t="str">
        <f>IF($D$239=0,"",IF(D215="[for completion]","",IF(D215="","",D215/$D$239)))</f>
        <v/>
      </c>
    </row>
    <row r="216" spans="1:7" x14ac:dyDescent="0.35">
      <c r="A216" s="38" t="s">
        <v>2534</v>
      </c>
      <c r="B216" s="438" t="s">
        <v>1067</v>
      </c>
      <c r="C216" s="439" t="s">
        <v>620</v>
      </c>
      <c r="D216" s="442" t="s">
        <v>620</v>
      </c>
      <c r="E216" s="52"/>
      <c r="F216" s="79" t="str">
        <f t="shared" ref="F216:F238" si="1">IF($C$239=0,"",IF(C216="[for completion]","",IF(C216="","",C216/$C$239)))</f>
        <v/>
      </c>
      <c r="G216" s="79" t="str">
        <f t="shared" ref="G216:G238" si="2">IF($D$239=0,"",IF(D216="[for completion]","",IF(D216="","",D216/$D$239)))</f>
        <v/>
      </c>
    </row>
    <row r="217" spans="1:7" x14ac:dyDescent="0.35">
      <c r="A217" s="38" t="s">
        <v>2535</v>
      </c>
      <c r="B217" s="438" t="s">
        <v>1067</v>
      </c>
      <c r="C217" s="439" t="s">
        <v>620</v>
      </c>
      <c r="D217" s="442" t="s">
        <v>620</v>
      </c>
      <c r="E217" s="52"/>
      <c r="F217" s="79" t="str">
        <f t="shared" si="1"/>
        <v/>
      </c>
      <c r="G217" s="79" t="str">
        <f t="shared" si="2"/>
        <v/>
      </c>
    </row>
    <row r="218" spans="1:7" x14ac:dyDescent="0.35">
      <c r="A218" s="38" t="s">
        <v>2536</v>
      </c>
      <c r="B218" s="438" t="s">
        <v>1067</v>
      </c>
      <c r="C218" s="439" t="s">
        <v>620</v>
      </c>
      <c r="D218" s="442" t="s">
        <v>620</v>
      </c>
      <c r="E218" s="52"/>
      <c r="F218" s="79" t="str">
        <f t="shared" si="1"/>
        <v/>
      </c>
      <c r="G218" s="79" t="str">
        <f t="shared" si="2"/>
        <v/>
      </c>
    </row>
    <row r="219" spans="1:7" x14ac:dyDescent="0.35">
      <c r="A219" s="38" t="s">
        <v>2537</v>
      </c>
      <c r="B219" s="438" t="s">
        <v>1067</v>
      </c>
      <c r="C219" s="439" t="s">
        <v>620</v>
      </c>
      <c r="D219" s="442" t="s">
        <v>620</v>
      </c>
      <c r="E219" s="52"/>
      <c r="F219" s="79" t="str">
        <f t="shared" si="1"/>
        <v/>
      </c>
      <c r="G219" s="79" t="str">
        <f t="shared" si="2"/>
        <v/>
      </c>
    </row>
    <row r="220" spans="1:7" x14ac:dyDescent="0.35">
      <c r="A220" s="38" t="s">
        <v>2538</v>
      </c>
      <c r="B220" s="438" t="s">
        <v>1067</v>
      </c>
      <c r="C220" s="439" t="s">
        <v>620</v>
      </c>
      <c r="D220" s="442" t="s">
        <v>620</v>
      </c>
      <c r="E220" s="52"/>
      <c r="F220" s="79" t="str">
        <f t="shared" si="1"/>
        <v/>
      </c>
      <c r="G220" s="79" t="str">
        <f t="shared" si="2"/>
        <v/>
      </c>
    </row>
    <row r="221" spans="1:7" x14ac:dyDescent="0.35">
      <c r="A221" s="38" t="s">
        <v>2539</v>
      </c>
      <c r="B221" s="438" t="s">
        <v>1067</v>
      </c>
      <c r="C221" s="439" t="s">
        <v>620</v>
      </c>
      <c r="D221" s="442" t="s">
        <v>620</v>
      </c>
      <c r="E221" s="52"/>
      <c r="F221" s="79" t="str">
        <f t="shared" si="1"/>
        <v/>
      </c>
      <c r="G221" s="79" t="str">
        <f t="shared" si="2"/>
        <v/>
      </c>
    </row>
    <row r="222" spans="1:7" x14ac:dyDescent="0.35">
      <c r="A222" s="38" t="s">
        <v>2540</v>
      </c>
      <c r="B222" s="438" t="s">
        <v>1067</v>
      </c>
      <c r="C222" s="439" t="s">
        <v>620</v>
      </c>
      <c r="D222" s="442" t="s">
        <v>620</v>
      </c>
      <c r="E222" s="52"/>
      <c r="F222" s="79" t="str">
        <f t="shared" si="1"/>
        <v/>
      </c>
      <c r="G222" s="79" t="str">
        <f t="shared" si="2"/>
        <v/>
      </c>
    </row>
    <row r="223" spans="1:7" x14ac:dyDescent="0.35">
      <c r="A223" s="38" t="s">
        <v>2541</v>
      </c>
      <c r="B223" s="438" t="s">
        <v>1067</v>
      </c>
      <c r="C223" s="439" t="s">
        <v>620</v>
      </c>
      <c r="D223" s="442" t="s">
        <v>620</v>
      </c>
      <c r="E223" s="52"/>
      <c r="F223" s="79" t="str">
        <f t="shared" si="1"/>
        <v/>
      </c>
      <c r="G223" s="79" t="str">
        <f t="shared" si="2"/>
        <v/>
      </c>
    </row>
    <row r="224" spans="1:7" x14ac:dyDescent="0.35">
      <c r="A224" s="38" t="s">
        <v>2542</v>
      </c>
      <c r="B224" s="438" t="s">
        <v>1067</v>
      </c>
      <c r="C224" s="439" t="s">
        <v>620</v>
      </c>
      <c r="D224" s="442" t="s">
        <v>620</v>
      </c>
      <c r="E224" s="59"/>
      <c r="F224" s="79" t="str">
        <f t="shared" si="1"/>
        <v/>
      </c>
      <c r="G224" s="79" t="str">
        <f t="shared" si="2"/>
        <v/>
      </c>
    </row>
    <row r="225" spans="1:7" x14ac:dyDescent="0.35">
      <c r="A225" s="38" t="s">
        <v>2543</v>
      </c>
      <c r="B225" s="438" t="s">
        <v>1067</v>
      </c>
      <c r="C225" s="439" t="s">
        <v>620</v>
      </c>
      <c r="D225" s="442" t="s">
        <v>620</v>
      </c>
      <c r="E225" s="59"/>
      <c r="F225" s="79" t="str">
        <f t="shared" si="1"/>
        <v/>
      </c>
      <c r="G225" s="79" t="str">
        <f t="shared" si="2"/>
        <v/>
      </c>
    </row>
    <row r="226" spans="1:7" x14ac:dyDescent="0.35">
      <c r="A226" s="38" t="s">
        <v>2544</v>
      </c>
      <c r="B226" s="438" t="s">
        <v>1067</v>
      </c>
      <c r="C226" s="439" t="s">
        <v>620</v>
      </c>
      <c r="D226" s="442" t="s">
        <v>620</v>
      </c>
      <c r="E226" s="59"/>
      <c r="F226" s="79" t="str">
        <f t="shared" si="1"/>
        <v/>
      </c>
      <c r="G226" s="79" t="str">
        <f t="shared" si="2"/>
        <v/>
      </c>
    </row>
    <row r="227" spans="1:7" x14ac:dyDescent="0.35">
      <c r="A227" s="38" t="s">
        <v>2545</v>
      </c>
      <c r="B227" s="438" t="s">
        <v>1067</v>
      </c>
      <c r="C227" s="439" t="s">
        <v>620</v>
      </c>
      <c r="D227" s="442" t="s">
        <v>620</v>
      </c>
      <c r="E227" s="59"/>
      <c r="F227" s="79" t="str">
        <f t="shared" si="1"/>
        <v/>
      </c>
      <c r="G227" s="79" t="str">
        <f t="shared" si="2"/>
        <v/>
      </c>
    </row>
    <row r="228" spans="1:7" x14ac:dyDescent="0.35">
      <c r="A228" s="38" t="s">
        <v>2546</v>
      </c>
      <c r="B228" s="438" t="s">
        <v>1067</v>
      </c>
      <c r="C228" s="439" t="s">
        <v>620</v>
      </c>
      <c r="D228" s="442" t="s">
        <v>620</v>
      </c>
      <c r="E228" s="59"/>
      <c r="F228" s="79" t="str">
        <f t="shared" si="1"/>
        <v/>
      </c>
      <c r="G228" s="79" t="str">
        <f t="shared" si="2"/>
        <v/>
      </c>
    </row>
    <row r="229" spans="1:7" x14ac:dyDescent="0.35">
      <c r="A229" s="38" t="s">
        <v>2547</v>
      </c>
      <c r="B229" s="438" t="s">
        <v>1067</v>
      </c>
      <c r="C229" s="439" t="s">
        <v>620</v>
      </c>
      <c r="D229" s="442" t="s">
        <v>620</v>
      </c>
      <c r="E229" s="59"/>
      <c r="F229" s="79" t="str">
        <f t="shared" si="1"/>
        <v/>
      </c>
      <c r="G229" s="79" t="str">
        <f t="shared" si="2"/>
        <v/>
      </c>
    </row>
    <row r="230" spans="1:7" x14ac:dyDescent="0.35">
      <c r="A230" s="38" t="s">
        <v>2548</v>
      </c>
      <c r="B230" s="438" t="s">
        <v>1067</v>
      </c>
      <c r="C230" s="439" t="s">
        <v>620</v>
      </c>
      <c r="D230" s="442" t="s">
        <v>620</v>
      </c>
      <c r="E230" s="38"/>
      <c r="F230" s="79" t="str">
        <f t="shared" si="1"/>
        <v/>
      </c>
      <c r="G230" s="79" t="str">
        <f t="shared" si="2"/>
        <v/>
      </c>
    </row>
    <row r="231" spans="1:7" x14ac:dyDescent="0.35">
      <c r="A231" s="38" t="s">
        <v>2549</v>
      </c>
      <c r="B231" s="438" t="s">
        <v>1067</v>
      </c>
      <c r="C231" s="439" t="s">
        <v>620</v>
      </c>
      <c r="D231" s="442" t="s">
        <v>620</v>
      </c>
      <c r="E231" s="143"/>
      <c r="F231" s="79" t="str">
        <f t="shared" si="1"/>
        <v/>
      </c>
      <c r="G231" s="79" t="str">
        <f t="shared" si="2"/>
        <v/>
      </c>
    </row>
    <row r="232" spans="1:7" x14ac:dyDescent="0.35">
      <c r="A232" s="38" t="s">
        <v>2550</v>
      </c>
      <c r="B232" s="438" t="s">
        <v>1067</v>
      </c>
      <c r="C232" s="439" t="s">
        <v>620</v>
      </c>
      <c r="D232" s="442" t="s">
        <v>620</v>
      </c>
      <c r="E232" s="143"/>
      <c r="F232" s="79" t="str">
        <f t="shared" si="1"/>
        <v/>
      </c>
      <c r="G232" s="79" t="str">
        <f t="shared" si="2"/>
        <v/>
      </c>
    </row>
    <row r="233" spans="1:7" x14ac:dyDescent="0.35">
      <c r="A233" s="38" t="s">
        <v>2551</v>
      </c>
      <c r="B233" s="438" t="s">
        <v>1067</v>
      </c>
      <c r="C233" s="439" t="s">
        <v>620</v>
      </c>
      <c r="D233" s="442" t="s">
        <v>620</v>
      </c>
      <c r="E233" s="143"/>
      <c r="F233" s="79" t="str">
        <f t="shared" si="1"/>
        <v/>
      </c>
      <c r="G233" s="79" t="str">
        <f t="shared" si="2"/>
        <v/>
      </c>
    </row>
    <row r="234" spans="1:7" x14ac:dyDescent="0.35">
      <c r="A234" s="38" t="s">
        <v>2552</v>
      </c>
      <c r="B234" s="438" t="s">
        <v>1067</v>
      </c>
      <c r="C234" s="439" t="s">
        <v>620</v>
      </c>
      <c r="D234" s="442" t="s">
        <v>620</v>
      </c>
      <c r="E234" s="143"/>
      <c r="F234" s="79" t="str">
        <f t="shared" si="1"/>
        <v/>
      </c>
      <c r="G234" s="79" t="str">
        <f t="shared" si="2"/>
        <v/>
      </c>
    </row>
    <row r="235" spans="1:7" x14ac:dyDescent="0.35">
      <c r="A235" s="38" t="s">
        <v>2553</v>
      </c>
      <c r="B235" s="438" t="s">
        <v>1067</v>
      </c>
      <c r="C235" s="439" t="s">
        <v>620</v>
      </c>
      <c r="D235" s="442" t="s">
        <v>620</v>
      </c>
      <c r="E235" s="143"/>
      <c r="F235" s="79" t="str">
        <f t="shared" si="1"/>
        <v/>
      </c>
      <c r="G235" s="79" t="str">
        <f t="shared" si="2"/>
        <v/>
      </c>
    </row>
    <row r="236" spans="1:7" x14ac:dyDescent="0.35">
      <c r="A236" s="38" t="s">
        <v>2554</v>
      </c>
      <c r="B236" s="438" t="s">
        <v>1067</v>
      </c>
      <c r="C236" s="439" t="s">
        <v>620</v>
      </c>
      <c r="D236" s="442" t="s">
        <v>620</v>
      </c>
      <c r="E236" s="143"/>
      <c r="F236" s="79" t="str">
        <f t="shared" si="1"/>
        <v/>
      </c>
      <c r="G236" s="79" t="str">
        <f t="shared" si="2"/>
        <v/>
      </c>
    </row>
    <row r="237" spans="1:7" x14ac:dyDescent="0.35">
      <c r="A237" s="38" t="s">
        <v>2555</v>
      </c>
      <c r="B237" s="438" t="s">
        <v>1067</v>
      </c>
      <c r="C237" s="439" t="s">
        <v>620</v>
      </c>
      <c r="D237" s="442" t="s">
        <v>620</v>
      </c>
      <c r="E237" s="143"/>
      <c r="F237" s="79" t="str">
        <f t="shared" si="1"/>
        <v/>
      </c>
      <c r="G237" s="79" t="str">
        <f t="shared" si="2"/>
        <v/>
      </c>
    </row>
    <row r="238" spans="1:7" x14ac:dyDescent="0.35">
      <c r="A238" s="38" t="s">
        <v>2556</v>
      </c>
      <c r="B238" s="438" t="s">
        <v>1067</v>
      </c>
      <c r="C238" s="439" t="s">
        <v>620</v>
      </c>
      <c r="D238" s="442" t="s">
        <v>620</v>
      </c>
      <c r="E238" s="143"/>
      <c r="F238" s="79" t="str">
        <f t="shared" si="1"/>
        <v/>
      </c>
      <c r="G238" s="79" t="str">
        <f t="shared" si="2"/>
        <v/>
      </c>
    </row>
    <row r="239" spans="1:7" x14ac:dyDescent="0.35">
      <c r="A239" s="38" t="s">
        <v>2557</v>
      </c>
      <c r="B239" s="82" t="s">
        <v>265</v>
      </c>
      <c r="C239" s="83">
        <f>SUM(C215:C238)</f>
        <v>0</v>
      </c>
      <c r="D239" s="78">
        <f>SUM(D215:D238)</f>
        <v>0</v>
      </c>
      <c r="E239" s="143"/>
      <c r="F239" s="144">
        <f>SUM(F215:F238)</f>
        <v>0</v>
      </c>
      <c r="G239" s="144">
        <f>SUM(G215:G238)</f>
        <v>0</v>
      </c>
    </row>
    <row r="240" spans="1:7" x14ac:dyDescent="0.35">
      <c r="A240" s="63"/>
      <c r="B240" s="63" t="s">
        <v>969</v>
      </c>
      <c r="C240" s="63" t="s">
        <v>932</v>
      </c>
      <c r="D240" s="63" t="s">
        <v>933</v>
      </c>
      <c r="E240" s="63"/>
      <c r="F240" s="63" t="s">
        <v>725</v>
      </c>
      <c r="G240" s="63" t="s">
        <v>934</v>
      </c>
    </row>
    <row r="241" spans="1:7" x14ac:dyDescent="0.35">
      <c r="A241" s="38" t="s">
        <v>2558</v>
      </c>
      <c r="B241" s="38" t="s">
        <v>971</v>
      </c>
      <c r="C241" s="443" t="s">
        <v>620</v>
      </c>
      <c r="D241" s="38"/>
      <c r="E241" s="38"/>
      <c r="F241" s="128"/>
      <c r="G241" s="128"/>
    </row>
    <row r="242" spans="1:7" x14ac:dyDescent="0.35">
      <c r="A242" s="38"/>
      <c r="B242" s="38"/>
      <c r="C242" s="38"/>
      <c r="D242" s="38"/>
      <c r="E242" s="38"/>
      <c r="F242" s="128"/>
      <c r="G242" s="128"/>
    </row>
    <row r="243" spans="1:7" x14ac:dyDescent="0.35">
      <c r="A243" s="38"/>
      <c r="B243" s="59" t="s">
        <v>972</v>
      </c>
      <c r="C243" s="38"/>
      <c r="D243" s="38"/>
      <c r="E243" s="38"/>
      <c r="F243" s="128"/>
      <c r="G243" s="128"/>
    </row>
    <row r="244" spans="1:7" x14ac:dyDescent="0.35">
      <c r="A244" s="38" t="s">
        <v>2559</v>
      </c>
      <c r="B244" s="38" t="s">
        <v>974</v>
      </c>
      <c r="C244" s="439" t="s">
        <v>620</v>
      </c>
      <c r="D244" s="442" t="s">
        <v>620</v>
      </c>
      <c r="E244" s="38"/>
      <c r="F244" s="79" t="str">
        <f>IF($C$252=0,"",IF(C244="[for completion]","",IF(C244="","",C244/$C$252)))</f>
        <v/>
      </c>
      <c r="G244" s="79" t="str">
        <f>IF($D$252=0,"",IF(D244="[for completion]","",IF(D244="","",D244/$D$252)))</f>
        <v/>
      </c>
    </row>
    <row r="245" spans="1:7" x14ac:dyDescent="0.35">
      <c r="A245" s="38" t="s">
        <v>2560</v>
      </c>
      <c r="B245" s="38" t="s">
        <v>976</v>
      </c>
      <c r="C245" s="439" t="s">
        <v>620</v>
      </c>
      <c r="D245" s="442" t="s">
        <v>620</v>
      </c>
      <c r="E245" s="38"/>
      <c r="F245" s="79" t="str">
        <f t="shared" ref="F245:F251" si="3">IF($C$252=0,"",IF(C245="[for completion]","",IF(C245="","",C245/$C$252)))</f>
        <v/>
      </c>
      <c r="G245" s="79" t="str">
        <f t="shared" ref="G245:G251" si="4">IF($D$252=0,"",IF(D245="[for completion]","",IF(D245="","",D245/$D$252)))</f>
        <v/>
      </c>
    </row>
    <row r="246" spans="1:7" x14ac:dyDescent="0.35">
      <c r="A246" s="38" t="s">
        <v>2561</v>
      </c>
      <c r="B246" s="38" t="s">
        <v>978</v>
      </c>
      <c r="C246" s="439" t="s">
        <v>620</v>
      </c>
      <c r="D246" s="442" t="s">
        <v>620</v>
      </c>
      <c r="E246" s="38"/>
      <c r="F246" s="79" t="str">
        <f t="shared" si="3"/>
        <v/>
      </c>
      <c r="G246" s="79" t="str">
        <f t="shared" si="4"/>
        <v/>
      </c>
    </row>
    <row r="247" spans="1:7" x14ac:dyDescent="0.35">
      <c r="A247" s="38" t="s">
        <v>2562</v>
      </c>
      <c r="B247" s="38" t="s">
        <v>980</v>
      </c>
      <c r="C247" s="439" t="s">
        <v>620</v>
      </c>
      <c r="D247" s="442" t="s">
        <v>620</v>
      </c>
      <c r="E247" s="38"/>
      <c r="F247" s="79" t="str">
        <f t="shared" si="3"/>
        <v/>
      </c>
      <c r="G247" s="79" t="str">
        <f t="shared" si="4"/>
        <v/>
      </c>
    </row>
    <row r="248" spans="1:7" x14ac:dyDescent="0.35">
      <c r="A248" s="38" t="s">
        <v>2563</v>
      </c>
      <c r="B248" s="38" t="s">
        <v>982</v>
      </c>
      <c r="C248" s="439" t="s">
        <v>620</v>
      </c>
      <c r="D248" s="442" t="s">
        <v>620</v>
      </c>
      <c r="E248" s="38"/>
      <c r="F248" s="79" t="str">
        <f>IF($C$252=0,"",IF(C248="[for completion]","",IF(C248="","",C248/$C$252)))</f>
        <v/>
      </c>
      <c r="G248" s="79" t="str">
        <f t="shared" si="4"/>
        <v/>
      </c>
    </row>
    <row r="249" spans="1:7" x14ac:dyDescent="0.35">
      <c r="A249" s="38" t="s">
        <v>2564</v>
      </c>
      <c r="B249" s="38" t="s">
        <v>984</v>
      </c>
      <c r="C249" s="439" t="s">
        <v>620</v>
      </c>
      <c r="D249" s="442" t="s">
        <v>620</v>
      </c>
      <c r="E249" s="38"/>
      <c r="F249" s="79" t="str">
        <f t="shared" si="3"/>
        <v/>
      </c>
      <c r="G249" s="79" t="str">
        <f t="shared" si="4"/>
        <v/>
      </c>
    </row>
    <row r="250" spans="1:7" x14ac:dyDescent="0.35">
      <c r="A250" s="38" t="s">
        <v>2565</v>
      </c>
      <c r="B250" s="38" t="s">
        <v>986</v>
      </c>
      <c r="C250" s="439" t="s">
        <v>620</v>
      </c>
      <c r="D250" s="442" t="s">
        <v>620</v>
      </c>
      <c r="E250" s="38"/>
      <c r="F250" s="79" t="str">
        <f t="shared" si="3"/>
        <v/>
      </c>
      <c r="G250" s="79" t="str">
        <f t="shared" si="4"/>
        <v/>
      </c>
    </row>
    <row r="251" spans="1:7" x14ac:dyDescent="0.35">
      <c r="A251" s="38" t="s">
        <v>2566</v>
      </c>
      <c r="B251" s="38" t="s">
        <v>988</v>
      </c>
      <c r="C251" s="439" t="s">
        <v>620</v>
      </c>
      <c r="D251" s="442" t="s">
        <v>620</v>
      </c>
      <c r="E251" s="38"/>
      <c r="F251" s="79" t="str">
        <f t="shared" si="3"/>
        <v/>
      </c>
      <c r="G251" s="79" t="str">
        <f t="shared" si="4"/>
        <v/>
      </c>
    </row>
    <row r="252" spans="1:7" x14ac:dyDescent="0.35">
      <c r="A252" s="38" t="s">
        <v>2567</v>
      </c>
      <c r="B252" s="82" t="s">
        <v>265</v>
      </c>
      <c r="C252" s="70">
        <f>SUM(C244:C251)</f>
        <v>0</v>
      </c>
      <c r="D252" s="142">
        <f>SUM(D244:D251)</f>
        <v>0</v>
      </c>
      <c r="E252" s="38"/>
      <c r="F252" s="144">
        <f>SUM(F241:F251)</f>
        <v>0</v>
      </c>
      <c r="G252" s="144">
        <f>SUM(G241:G251)</f>
        <v>0</v>
      </c>
    </row>
    <row r="253" spans="1:7" x14ac:dyDescent="0.35">
      <c r="A253" s="38" t="s">
        <v>2568</v>
      </c>
      <c r="B253" s="85" t="s">
        <v>991</v>
      </c>
      <c r="C253" s="439"/>
      <c r="D253" s="442"/>
      <c r="E253" s="38"/>
      <c r="F253" s="79" t="s">
        <v>2121</v>
      </c>
      <c r="G253" s="79" t="s">
        <v>2121</v>
      </c>
    </row>
    <row r="254" spans="1:7" x14ac:dyDescent="0.35">
      <c r="A254" s="38" t="s">
        <v>2569</v>
      </c>
      <c r="B254" s="85" t="s">
        <v>993</v>
      </c>
      <c r="C254" s="439"/>
      <c r="D254" s="442"/>
      <c r="E254" s="38"/>
      <c r="F254" s="79" t="s">
        <v>2121</v>
      </c>
      <c r="G254" s="79" t="s">
        <v>2121</v>
      </c>
    </row>
    <row r="255" spans="1:7" x14ac:dyDescent="0.35">
      <c r="A255" s="38" t="s">
        <v>2570</v>
      </c>
      <c r="B255" s="85" t="s">
        <v>995</v>
      </c>
      <c r="C255" s="439"/>
      <c r="D255" s="442"/>
      <c r="E255" s="38"/>
      <c r="F255" s="79" t="s">
        <v>2121</v>
      </c>
      <c r="G255" s="79" t="s">
        <v>2121</v>
      </c>
    </row>
    <row r="256" spans="1:7" x14ac:dyDescent="0.35">
      <c r="A256" s="38" t="s">
        <v>2571</v>
      </c>
      <c r="B256" s="85" t="s">
        <v>997</v>
      </c>
      <c r="C256" s="439"/>
      <c r="D256" s="442"/>
      <c r="E256" s="38"/>
      <c r="F256" s="79" t="s">
        <v>2121</v>
      </c>
      <c r="G256" s="79" t="s">
        <v>2121</v>
      </c>
    </row>
    <row r="257" spans="1:7" x14ac:dyDescent="0.35">
      <c r="A257" s="38" t="s">
        <v>2572</v>
      </c>
      <c r="B257" s="85" t="s">
        <v>999</v>
      </c>
      <c r="C257" s="439"/>
      <c r="D257" s="442"/>
      <c r="E257" s="38"/>
      <c r="F257" s="79" t="s">
        <v>2121</v>
      </c>
      <c r="G257" s="79" t="s">
        <v>2121</v>
      </c>
    </row>
    <row r="258" spans="1:7" x14ac:dyDescent="0.35">
      <c r="A258" s="38" t="s">
        <v>2573</v>
      </c>
      <c r="B258" s="85" t="s">
        <v>1001</v>
      </c>
      <c r="C258" s="439"/>
      <c r="D258" s="442"/>
      <c r="E258" s="38"/>
      <c r="F258" s="79" t="s">
        <v>2121</v>
      </c>
      <c r="G258" s="79" t="s">
        <v>2121</v>
      </c>
    </row>
    <row r="259" spans="1:7" x14ac:dyDescent="0.35">
      <c r="A259" s="38" t="s">
        <v>2574</v>
      </c>
      <c r="B259" s="85"/>
      <c r="C259" s="38"/>
      <c r="D259" s="38"/>
      <c r="E259" s="38"/>
      <c r="F259" s="79"/>
      <c r="G259" s="79"/>
    </row>
    <row r="260" spans="1:7" x14ac:dyDescent="0.35">
      <c r="A260" s="38" t="s">
        <v>2575</v>
      </c>
      <c r="B260" s="85"/>
      <c r="C260" s="38"/>
      <c r="D260" s="38"/>
      <c r="E260" s="38"/>
      <c r="F260" s="79"/>
      <c r="G260" s="79"/>
    </row>
    <row r="261" spans="1:7" x14ac:dyDescent="0.35">
      <c r="A261" s="38" t="s">
        <v>2576</v>
      </c>
      <c r="B261" s="85"/>
      <c r="C261" s="38"/>
      <c r="D261" s="38"/>
      <c r="E261" s="38"/>
      <c r="F261" s="79"/>
      <c r="G261" s="79"/>
    </row>
    <row r="262" spans="1:7" x14ac:dyDescent="0.35">
      <c r="A262" s="63"/>
      <c r="B262" s="63" t="s">
        <v>1005</v>
      </c>
      <c r="C262" s="63" t="s">
        <v>932</v>
      </c>
      <c r="D262" s="63" t="s">
        <v>933</v>
      </c>
      <c r="E262" s="63"/>
      <c r="F262" s="63" t="s">
        <v>725</v>
      </c>
      <c r="G262" s="63" t="s">
        <v>934</v>
      </c>
    </row>
    <row r="263" spans="1:7" x14ac:dyDescent="0.35">
      <c r="A263" s="38" t="s">
        <v>2577</v>
      </c>
      <c r="B263" s="38" t="s">
        <v>971</v>
      </c>
      <c r="C263" s="443" t="s">
        <v>1260</v>
      </c>
      <c r="D263" s="38"/>
      <c r="E263" s="38"/>
      <c r="F263" s="128"/>
      <c r="G263" s="128"/>
    </row>
    <row r="264" spans="1:7" x14ac:dyDescent="0.35">
      <c r="A264" s="38"/>
      <c r="B264" s="38"/>
      <c r="C264" s="38"/>
      <c r="D264" s="38"/>
      <c r="E264" s="38"/>
      <c r="F264" s="128"/>
      <c r="G264" s="128"/>
    </row>
    <row r="265" spans="1:7" x14ac:dyDescent="0.35">
      <c r="A265" s="38"/>
      <c r="B265" s="59" t="s">
        <v>972</v>
      </c>
      <c r="C265" s="38"/>
      <c r="D265" s="38"/>
      <c r="E265" s="38"/>
      <c r="F265" s="128"/>
      <c r="G265" s="128"/>
    </row>
    <row r="266" spans="1:7" x14ac:dyDescent="0.35">
      <c r="A266" s="38" t="s">
        <v>2578</v>
      </c>
      <c r="B266" s="38" t="s">
        <v>974</v>
      </c>
      <c r="C266" s="439" t="s">
        <v>1260</v>
      </c>
      <c r="D266" s="442" t="s">
        <v>1260</v>
      </c>
      <c r="E266" s="38"/>
      <c r="F266" s="79" t="str">
        <f>IF($C$274=0,"",IF(C266="[for completion]","",IF(C266="","",C266/$C$274)))</f>
        <v/>
      </c>
      <c r="G266" s="79" t="str">
        <f>IF($D$274=0,"",IF(D266="[for completion]","",IF(D266="","",D266/$D$274)))</f>
        <v/>
      </c>
    </row>
    <row r="267" spans="1:7" x14ac:dyDescent="0.35">
      <c r="A267" s="38" t="s">
        <v>2579</v>
      </c>
      <c r="B267" s="38" t="s">
        <v>976</v>
      </c>
      <c r="C267" s="439" t="s">
        <v>1260</v>
      </c>
      <c r="D267" s="442" t="s">
        <v>1260</v>
      </c>
      <c r="E267" s="38"/>
      <c r="F267" s="79" t="str">
        <f t="shared" ref="F267:F273" si="5">IF($C$274=0,"",IF(C267="[for completion]","",IF(C267="","",C267/$C$274)))</f>
        <v/>
      </c>
      <c r="G267" s="79" t="str">
        <f t="shared" ref="G267:G273" si="6">IF($D$274=0,"",IF(D267="[for completion]","",IF(D267="","",D267/$D$274)))</f>
        <v/>
      </c>
    </row>
    <row r="268" spans="1:7" x14ac:dyDescent="0.35">
      <c r="A268" s="38" t="s">
        <v>2580</v>
      </c>
      <c r="B268" s="38" t="s">
        <v>978</v>
      </c>
      <c r="C268" s="439" t="s">
        <v>1260</v>
      </c>
      <c r="D268" s="442" t="s">
        <v>1260</v>
      </c>
      <c r="E268" s="38"/>
      <c r="F268" s="79" t="str">
        <f t="shared" si="5"/>
        <v/>
      </c>
      <c r="G268" s="79" t="str">
        <f t="shared" si="6"/>
        <v/>
      </c>
    </row>
    <row r="269" spans="1:7" x14ac:dyDescent="0.35">
      <c r="A269" s="38" t="s">
        <v>2581</v>
      </c>
      <c r="B269" s="38" t="s">
        <v>980</v>
      </c>
      <c r="C269" s="439" t="s">
        <v>1260</v>
      </c>
      <c r="D269" s="442" t="s">
        <v>1260</v>
      </c>
      <c r="E269" s="38"/>
      <c r="F269" s="79" t="str">
        <f t="shared" si="5"/>
        <v/>
      </c>
      <c r="G269" s="79" t="str">
        <f t="shared" si="6"/>
        <v/>
      </c>
    </row>
    <row r="270" spans="1:7" x14ac:dyDescent="0.35">
      <c r="A270" s="38" t="s">
        <v>2582</v>
      </c>
      <c r="B270" s="38" t="s">
        <v>982</v>
      </c>
      <c r="C270" s="439" t="s">
        <v>1260</v>
      </c>
      <c r="D270" s="442" t="s">
        <v>1260</v>
      </c>
      <c r="E270" s="38"/>
      <c r="F270" s="79" t="str">
        <f t="shared" si="5"/>
        <v/>
      </c>
      <c r="G270" s="79" t="str">
        <f t="shared" si="6"/>
        <v/>
      </c>
    </row>
    <row r="271" spans="1:7" x14ac:dyDescent="0.35">
      <c r="A271" s="38" t="s">
        <v>2583</v>
      </c>
      <c r="B271" s="38" t="s">
        <v>984</v>
      </c>
      <c r="C271" s="439" t="s">
        <v>1260</v>
      </c>
      <c r="D271" s="442" t="s">
        <v>1260</v>
      </c>
      <c r="E271" s="38"/>
      <c r="F271" s="79" t="str">
        <f t="shared" si="5"/>
        <v/>
      </c>
      <c r="G271" s="79" t="str">
        <f t="shared" si="6"/>
        <v/>
      </c>
    </row>
    <row r="272" spans="1:7" x14ac:dyDescent="0.35">
      <c r="A272" s="38" t="s">
        <v>2584</v>
      </c>
      <c r="B272" s="38" t="s">
        <v>986</v>
      </c>
      <c r="C272" s="439" t="s">
        <v>1260</v>
      </c>
      <c r="D272" s="442" t="s">
        <v>1260</v>
      </c>
      <c r="E272" s="38"/>
      <c r="F272" s="79" t="str">
        <f t="shared" si="5"/>
        <v/>
      </c>
      <c r="G272" s="79" t="str">
        <f t="shared" si="6"/>
        <v/>
      </c>
    </row>
    <row r="273" spans="1:7" x14ac:dyDescent="0.35">
      <c r="A273" s="38" t="s">
        <v>2585</v>
      </c>
      <c r="B273" s="38" t="s">
        <v>988</v>
      </c>
      <c r="C273" s="439" t="s">
        <v>1260</v>
      </c>
      <c r="D273" s="442" t="s">
        <v>1260</v>
      </c>
      <c r="E273" s="38"/>
      <c r="F273" s="79" t="str">
        <f t="shared" si="5"/>
        <v/>
      </c>
      <c r="G273" s="79" t="str">
        <f t="shared" si="6"/>
        <v/>
      </c>
    </row>
    <row r="274" spans="1:7" x14ac:dyDescent="0.35">
      <c r="A274" s="38" t="s">
        <v>2586</v>
      </c>
      <c r="B274" s="82" t="s">
        <v>265</v>
      </c>
      <c r="C274" s="70">
        <f>SUM(C266:C273)</f>
        <v>0</v>
      </c>
      <c r="D274" s="142">
        <f>SUM(D266:D273)</f>
        <v>0</v>
      </c>
      <c r="E274" s="38"/>
      <c r="F274" s="144">
        <f>SUM(F266:F273)</f>
        <v>0</v>
      </c>
      <c r="G274" s="144">
        <f>SUM(G266:G273)</f>
        <v>0</v>
      </c>
    </row>
    <row r="275" spans="1:7" x14ac:dyDescent="0.35">
      <c r="A275" s="38" t="s">
        <v>2587</v>
      </c>
      <c r="B275" s="85" t="s">
        <v>991</v>
      </c>
      <c r="C275" s="439"/>
      <c r="D275" s="442"/>
      <c r="E275" s="38"/>
      <c r="F275" s="79" t="s">
        <v>2121</v>
      </c>
      <c r="G275" s="79" t="s">
        <v>2121</v>
      </c>
    </row>
    <row r="276" spans="1:7" x14ac:dyDescent="0.35">
      <c r="A276" s="38" t="s">
        <v>2588</v>
      </c>
      <c r="B276" s="85" t="s">
        <v>993</v>
      </c>
      <c r="C276" s="439"/>
      <c r="D276" s="442"/>
      <c r="E276" s="38"/>
      <c r="F276" s="79" t="s">
        <v>2121</v>
      </c>
      <c r="G276" s="79" t="s">
        <v>2121</v>
      </c>
    </row>
    <row r="277" spans="1:7" x14ac:dyDescent="0.35">
      <c r="A277" s="38" t="s">
        <v>2589</v>
      </c>
      <c r="B277" s="85" t="s">
        <v>995</v>
      </c>
      <c r="C277" s="439"/>
      <c r="D277" s="442"/>
      <c r="E277" s="38"/>
      <c r="F277" s="79" t="s">
        <v>2121</v>
      </c>
      <c r="G277" s="79" t="s">
        <v>2121</v>
      </c>
    </row>
    <row r="278" spans="1:7" x14ac:dyDescent="0.35">
      <c r="A278" s="38" t="s">
        <v>2590</v>
      </c>
      <c r="B278" s="85" t="s">
        <v>997</v>
      </c>
      <c r="C278" s="439"/>
      <c r="D278" s="442"/>
      <c r="E278" s="38"/>
      <c r="F278" s="79" t="s">
        <v>2121</v>
      </c>
      <c r="G278" s="79" t="s">
        <v>2121</v>
      </c>
    </row>
    <row r="279" spans="1:7" x14ac:dyDescent="0.35">
      <c r="A279" s="38" t="s">
        <v>2591</v>
      </c>
      <c r="B279" s="85" t="s">
        <v>999</v>
      </c>
      <c r="C279" s="439"/>
      <c r="D279" s="442"/>
      <c r="E279" s="38"/>
      <c r="F279" s="79" t="s">
        <v>2121</v>
      </c>
      <c r="G279" s="79" t="s">
        <v>2121</v>
      </c>
    </row>
    <row r="280" spans="1:7" x14ac:dyDescent="0.35">
      <c r="A280" s="38" t="s">
        <v>2592</v>
      </c>
      <c r="B280" s="85" t="s">
        <v>1001</v>
      </c>
      <c r="C280" s="439"/>
      <c r="D280" s="442"/>
      <c r="E280" s="38"/>
      <c r="F280" s="79" t="s">
        <v>2121</v>
      </c>
      <c r="G280" s="79" t="s">
        <v>2121</v>
      </c>
    </row>
    <row r="281" spans="1:7" x14ac:dyDescent="0.35">
      <c r="A281" s="38" t="s">
        <v>2593</v>
      </c>
      <c r="B281" s="85"/>
      <c r="C281" s="38"/>
      <c r="D281" s="38"/>
      <c r="E281" s="38"/>
      <c r="F281" s="80"/>
      <c r="G281" s="80"/>
    </row>
    <row r="282" spans="1:7" x14ac:dyDescent="0.35">
      <c r="A282" s="38" t="s">
        <v>2594</v>
      </c>
      <c r="B282" s="85"/>
      <c r="C282" s="38"/>
      <c r="D282" s="38"/>
      <c r="E282" s="38"/>
      <c r="F282" s="80"/>
      <c r="G282" s="80"/>
    </row>
    <row r="283" spans="1:7" x14ac:dyDescent="0.35">
      <c r="A283" s="38" t="s">
        <v>2595</v>
      </c>
      <c r="B283" s="85"/>
      <c r="C283" s="38"/>
      <c r="D283" s="38"/>
      <c r="E283" s="38"/>
      <c r="F283" s="80"/>
      <c r="G283" s="80"/>
    </row>
    <row r="284" spans="1:7" x14ac:dyDescent="0.35">
      <c r="A284" s="63"/>
      <c r="B284" s="63" t="s">
        <v>1025</v>
      </c>
      <c r="C284" s="63" t="s">
        <v>725</v>
      </c>
      <c r="D284" s="63"/>
      <c r="E284" s="63"/>
      <c r="F284" s="63"/>
      <c r="G284" s="63"/>
    </row>
    <row r="285" spans="1:7" x14ac:dyDescent="0.35">
      <c r="A285" s="38" t="s">
        <v>2596</v>
      </c>
      <c r="B285" s="38" t="s">
        <v>1027</v>
      </c>
      <c r="C285" s="443" t="s">
        <v>620</v>
      </c>
      <c r="D285" s="38"/>
      <c r="E285" s="143"/>
      <c r="F285" s="143"/>
      <c r="G285" s="143"/>
    </row>
    <row r="286" spans="1:7" x14ac:dyDescent="0.35">
      <c r="A286" s="38" t="s">
        <v>2597</v>
      </c>
      <c r="B286" s="38" t="s">
        <v>1029</v>
      </c>
      <c r="C286" s="443" t="s">
        <v>620</v>
      </c>
      <c r="D286" s="38"/>
      <c r="E286" s="143"/>
      <c r="F286" s="143"/>
      <c r="G286" s="35"/>
    </row>
    <row r="287" spans="1:7" x14ac:dyDescent="0.35">
      <c r="A287" s="38" t="s">
        <v>2598</v>
      </c>
      <c r="B287" s="38" t="s">
        <v>1031</v>
      </c>
      <c r="C287" s="443" t="s">
        <v>620</v>
      </c>
      <c r="D287" s="38"/>
      <c r="E287" s="143"/>
      <c r="F287" s="143"/>
      <c r="G287" s="35"/>
    </row>
    <row r="288" spans="1:7" x14ac:dyDescent="0.35">
      <c r="A288" s="38" t="s">
        <v>2599</v>
      </c>
      <c r="B288" s="38" t="s">
        <v>2600</v>
      </c>
      <c r="C288" s="443" t="s">
        <v>620</v>
      </c>
      <c r="D288" s="38"/>
      <c r="E288" s="143"/>
      <c r="F288" s="143"/>
      <c r="G288" s="35"/>
    </row>
    <row r="289" spans="1:7" x14ac:dyDescent="0.35">
      <c r="A289" s="38" t="s">
        <v>2601</v>
      </c>
      <c r="B289" s="59" t="s">
        <v>1035</v>
      </c>
      <c r="C289" s="443" t="s">
        <v>620</v>
      </c>
      <c r="D289" s="52"/>
      <c r="E289" s="52"/>
      <c r="F289" s="91"/>
      <c r="G289" s="91"/>
    </row>
    <row r="290" spans="1:7" x14ac:dyDescent="0.35">
      <c r="A290" s="38" t="s">
        <v>2602</v>
      </c>
      <c r="B290" s="38" t="s">
        <v>263</v>
      </c>
      <c r="C290" s="443" t="s">
        <v>620</v>
      </c>
      <c r="D290" s="38"/>
      <c r="E290" s="143"/>
      <c r="F290" s="143"/>
      <c r="G290" s="35"/>
    </row>
    <row r="291" spans="1:7" x14ac:dyDescent="0.35">
      <c r="A291" s="38" t="s">
        <v>2603</v>
      </c>
      <c r="B291" s="85" t="s">
        <v>1038</v>
      </c>
      <c r="C291" s="446"/>
      <c r="D291" s="38"/>
      <c r="E291" s="143"/>
      <c r="F291" s="143"/>
      <c r="G291" s="35"/>
    </row>
    <row r="292" spans="1:7" x14ac:dyDescent="0.35">
      <c r="A292" s="38" t="s">
        <v>2604</v>
      </c>
      <c r="B292" s="85" t="s">
        <v>1040</v>
      </c>
      <c r="C292" s="443"/>
      <c r="D292" s="38"/>
      <c r="E292" s="143"/>
      <c r="F292" s="143"/>
      <c r="G292" s="35"/>
    </row>
    <row r="293" spans="1:7" x14ac:dyDescent="0.35">
      <c r="A293" s="38" t="s">
        <v>2605</v>
      </c>
      <c r="B293" s="85" t="s">
        <v>1042</v>
      </c>
      <c r="C293" s="443"/>
      <c r="D293" s="38"/>
      <c r="E293" s="143"/>
      <c r="F293" s="143"/>
      <c r="G293" s="35"/>
    </row>
    <row r="294" spans="1:7" x14ac:dyDescent="0.35">
      <c r="A294" s="38" t="s">
        <v>2606</v>
      </c>
      <c r="B294" s="85" t="s">
        <v>1044</v>
      </c>
      <c r="C294" s="443"/>
      <c r="D294" s="38"/>
      <c r="E294" s="143"/>
      <c r="F294" s="143"/>
      <c r="G294" s="35"/>
    </row>
    <row r="295" spans="1:7" x14ac:dyDescent="0.35">
      <c r="A295" s="38" t="s">
        <v>2607</v>
      </c>
      <c r="B295" s="437" t="s">
        <v>267</v>
      </c>
      <c r="C295" s="443"/>
      <c r="D295" s="38"/>
      <c r="E295" s="143"/>
      <c r="F295" s="143"/>
      <c r="G295" s="35"/>
    </row>
    <row r="296" spans="1:7" x14ac:dyDescent="0.35">
      <c r="A296" s="38" t="s">
        <v>2608</v>
      </c>
      <c r="B296" s="437" t="s">
        <v>267</v>
      </c>
      <c r="C296" s="443"/>
      <c r="D296" s="38"/>
      <c r="E296" s="143"/>
      <c r="F296" s="143"/>
      <c r="G296" s="35"/>
    </row>
    <row r="297" spans="1:7" x14ac:dyDescent="0.35">
      <c r="A297" s="38" t="s">
        <v>2609</v>
      </c>
      <c r="B297" s="437" t="s">
        <v>267</v>
      </c>
      <c r="C297" s="443"/>
      <c r="D297" s="38"/>
      <c r="E297" s="143"/>
      <c r="F297" s="143"/>
      <c r="G297" s="35"/>
    </row>
    <row r="298" spans="1:7" x14ac:dyDescent="0.35">
      <c r="A298" s="38" t="s">
        <v>2610</v>
      </c>
      <c r="B298" s="437" t="s">
        <v>267</v>
      </c>
      <c r="C298" s="443"/>
      <c r="D298" s="38"/>
      <c r="E298" s="143"/>
      <c r="F298" s="143"/>
      <c r="G298" s="35"/>
    </row>
    <row r="299" spans="1:7" x14ac:dyDescent="0.35">
      <c r="A299" s="38" t="s">
        <v>2611</v>
      </c>
      <c r="B299" s="437" t="s">
        <v>267</v>
      </c>
      <c r="C299" s="443"/>
      <c r="D299" s="38"/>
      <c r="E299" s="143"/>
      <c r="F299" s="143"/>
      <c r="G299" s="35"/>
    </row>
    <row r="300" spans="1:7" x14ac:dyDescent="0.35">
      <c r="A300" s="38" t="s">
        <v>2612</v>
      </c>
      <c r="B300" s="437" t="s">
        <v>267</v>
      </c>
      <c r="C300" s="443"/>
      <c r="D300" s="38"/>
      <c r="E300" s="143"/>
      <c r="F300" s="143"/>
      <c r="G300" s="35"/>
    </row>
    <row r="301" spans="1:7" x14ac:dyDescent="0.35">
      <c r="A301" s="63"/>
      <c r="B301" s="63" t="s">
        <v>1051</v>
      </c>
      <c r="C301" s="63" t="s">
        <v>725</v>
      </c>
      <c r="D301" s="63"/>
      <c r="E301" s="63"/>
      <c r="F301" s="63"/>
      <c r="G301" s="63"/>
    </row>
    <row r="302" spans="1:7" x14ac:dyDescent="0.35">
      <c r="A302" s="38" t="s">
        <v>2613</v>
      </c>
      <c r="B302" s="38" t="s">
        <v>1053</v>
      </c>
      <c r="C302" s="443" t="s">
        <v>620</v>
      </c>
      <c r="D302" s="38"/>
      <c r="E302" s="35"/>
      <c r="F302" s="35"/>
      <c r="G302" s="35"/>
    </row>
    <row r="303" spans="1:7" x14ac:dyDescent="0.35">
      <c r="A303" s="38" t="s">
        <v>2614</v>
      </c>
      <c r="B303" s="38" t="s">
        <v>1055</v>
      </c>
      <c r="C303" s="443" t="s">
        <v>620</v>
      </c>
      <c r="D303" s="38"/>
      <c r="E303" s="35"/>
      <c r="F303" s="35"/>
      <c r="G303" s="35"/>
    </row>
    <row r="304" spans="1:7" x14ac:dyDescent="0.35">
      <c r="A304" s="38" t="s">
        <v>2615</v>
      </c>
      <c r="B304" s="38" t="s">
        <v>263</v>
      </c>
      <c r="C304" s="443" t="s">
        <v>620</v>
      </c>
      <c r="D304" s="38"/>
      <c r="E304" s="35"/>
      <c r="F304" s="35"/>
      <c r="G304" s="35"/>
    </row>
    <row r="305" spans="1:7" x14ac:dyDescent="0.35">
      <c r="A305" s="38" t="s">
        <v>2616</v>
      </c>
      <c r="B305" s="38"/>
      <c r="C305" s="126"/>
      <c r="D305" s="38"/>
      <c r="E305" s="35"/>
      <c r="F305" s="35"/>
      <c r="G305" s="35"/>
    </row>
    <row r="306" spans="1:7" x14ac:dyDescent="0.35">
      <c r="A306" s="38" t="s">
        <v>2617</v>
      </c>
      <c r="B306" s="38"/>
      <c r="C306" s="126"/>
      <c r="D306" s="38"/>
      <c r="E306" s="35"/>
      <c r="F306" s="35"/>
      <c r="G306" s="35"/>
    </row>
    <row r="307" spans="1:7" x14ac:dyDescent="0.35">
      <c r="A307" s="38" t="s">
        <v>2618</v>
      </c>
      <c r="B307" s="38"/>
      <c r="C307" s="126"/>
      <c r="D307" s="38"/>
      <c r="E307" s="35"/>
      <c r="F307" s="35"/>
      <c r="G307" s="35"/>
    </row>
    <row r="308" spans="1:7" x14ac:dyDescent="0.35">
      <c r="A308" s="63"/>
      <c r="B308" s="63" t="s">
        <v>2619</v>
      </c>
      <c r="C308" s="63" t="s">
        <v>223</v>
      </c>
      <c r="D308" s="63" t="s">
        <v>1064</v>
      </c>
      <c r="E308" s="63"/>
      <c r="F308" s="63" t="s">
        <v>725</v>
      </c>
      <c r="G308" s="63" t="s">
        <v>1065</v>
      </c>
    </row>
    <row r="309" spans="1:7" x14ac:dyDescent="0.35">
      <c r="A309" s="38" t="s">
        <v>2620</v>
      </c>
      <c r="B309" s="438" t="s">
        <v>1067</v>
      </c>
      <c r="C309" s="439" t="s">
        <v>620</v>
      </c>
      <c r="D309" s="442" t="s">
        <v>620</v>
      </c>
      <c r="E309" s="44"/>
      <c r="F309" s="79" t="str">
        <f>IF($C$327=0,"",IF(C309="[for completion]","",IF(C309="","",C309/$C$327)))</f>
        <v/>
      </c>
      <c r="G309" s="79" t="str">
        <f>IF($D$327=0,"",IF(D309="[for completion]","",IF(D309="","",D309/$D$327)))</f>
        <v/>
      </c>
    </row>
    <row r="310" spans="1:7" x14ac:dyDescent="0.35">
      <c r="A310" s="38" t="s">
        <v>2621</v>
      </c>
      <c r="B310" s="438" t="s">
        <v>1067</v>
      </c>
      <c r="C310" s="439" t="s">
        <v>620</v>
      </c>
      <c r="D310" s="442" t="s">
        <v>620</v>
      </c>
      <c r="E310" s="44"/>
      <c r="F310" s="79" t="str">
        <f t="shared" ref="F310:F326" si="7">IF($C$327=0,"",IF(C310="[for completion]","",IF(C310="","",C310/$C$327)))</f>
        <v/>
      </c>
      <c r="G310" s="79" t="str">
        <f t="shared" ref="G310:G326" si="8">IF($D$327=0,"",IF(D310="[for completion]","",IF(D310="","",D310/$D$327)))</f>
        <v/>
      </c>
    </row>
    <row r="311" spans="1:7" x14ac:dyDescent="0.35">
      <c r="A311" s="38" t="s">
        <v>2622</v>
      </c>
      <c r="B311" s="438" t="s">
        <v>1067</v>
      </c>
      <c r="C311" s="439" t="s">
        <v>620</v>
      </c>
      <c r="D311" s="442" t="s">
        <v>620</v>
      </c>
      <c r="E311" s="44"/>
      <c r="F311" s="79" t="str">
        <f t="shared" si="7"/>
        <v/>
      </c>
      <c r="G311" s="79" t="str">
        <f t="shared" si="8"/>
        <v/>
      </c>
    </row>
    <row r="312" spans="1:7" x14ac:dyDescent="0.35">
      <c r="A312" s="38" t="s">
        <v>2623</v>
      </c>
      <c r="B312" s="438" t="s">
        <v>1067</v>
      </c>
      <c r="C312" s="439" t="s">
        <v>620</v>
      </c>
      <c r="D312" s="442" t="s">
        <v>620</v>
      </c>
      <c r="E312" s="44"/>
      <c r="F312" s="79" t="str">
        <f t="shared" si="7"/>
        <v/>
      </c>
      <c r="G312" s="79" t="str">
        <f t="shared" si="8"/>
        <v/>
      </c>
    </row>
    <row r="313" spans="1:7" x14ac:dyDescent="0.35">
      <c r="A313" s="38" t="s">
        <v>2624</v>
      </c>
      <c r="B313" s="438" t="s">
        <v>1067</v>
      </c>
      <c r="C313" s="439" t="s">
        <v>620</v>
      </c>
      <c r="D313" s="442" t="s">
        <v>620</v>
      </c>
      <c r="E313" s="44"/>
      <c r="F313" s="79" t="str">
        <f t="shared" si="7"/>
        <v/>
      </c>
      <c r="G313" s="79" t="str">
        <f t="shared" si="8"/>
        <v/>
      </c>
    </row>
    <row r="314" spans="1:7" x14ac:dyDescent="0.35">
      <c r="A314" s="38" t="s">
        <v>2625</v>
      </c>
      <c r="B314" s="438" t="s">
        <v>1067</v>
      </c>
      <c r="C314" s="439" t="s">
        <v>620</v>
      </c>
      <c r="D314" s="442" t="s">
        <v>620</v>
      </c>
      <c r="E314" s="44"/>
      <c r="F314" s="79" t="str">
        <f t="shared" si="7"/>
        <v/>
      </c>
      <c r="G314" s="79" t="str">
        <f t="shared" si="8"/>
        <v/>
      </c>
    </row>
    <row r="315" spans="1:7" x14ac:dyDescent="0.35">
      <c r="A315" s="38" t="s">
        <v>2626</v>
      </c>
      <c r="B315" s="438" t="s">
        <v>1067</v>
      </c>
      <c r="C315" s="439" t="s">
        <v>620</v>
      </c>
      <c r="D315" s="442" t="s">
        <v>620</v>
      </c>
      <c r="E315" s="44"/>
      <c r="F315" s="79" t="str">
        <f>IF($C$327=0,"",IF(C315="[for completion]","",IF(C315="","",C315/$C$327)))</f>
        <v/>
      </c>
      <c r="G315" s="79" t="str">
        <f t="shared" si="8"/>
        <v/>
      </c>
    </row>
    <row r="316" spans="1:7" x14ac:dyDescent="0.35">
      <c r="A316" s="38" t="s">
        <v>2627</v>
      </c>
      <c r="B316" s="438" t="s">
        <v>1067</v>
      </c>
      <c r="C316" s="439" t="s">
        <v>620</v>
      </c>
      <c r="D316" s="442" t="s">
        <v>620</v>
      </c>
      <c r="E316" s="44"/>
      <c r="F316" s="79" t="str">
        <f t="shared" si="7"/>
        <v/>
      </c>
      <c r="G316" s="79" t="str">
        <f t="shared" si="8"/>
        <v/>
      </c>
    </row>
    <row r="317" spans="1:7" x14ac:dyDescent="0.35">
      <c r="A317" s="38" t="s">
        <v>2628</v>
      </c>
      <c r="B317" s="438" t="s">
        <v>1067</v>
      </c>
      <c r="C317" s="439" t="s">
        <v>620</v>
      </c>
      <c r="D317" s="442" t="s">
        <v>620</v>
      </c>
      <c r="E317" s="44"/>
      <c r="F317" s="79" t="str">
        <f t="shared" si="7"/>
        <v/>
      </c>
      <c r="G317" s="79" t="str">
        <f t="shared" si="8"/>
        <v/>
      </c>
    </row>
    <row r="318" spans="1:7" x14ac:dyDescent="0.35">
      <c r="A318" s="38" t="s">
        <v>2629</v>
      </c>
      <c r="B318" s="438" t="s">
        <v>1067</v>
      </c>
      <c r="C318" s="439" t="s">
        <v>620</v>
      </c>
      <c r="D318" s="442" t="s">
        <v>620</v>
      </c>
      <c r="E318" s="44"/>
      <c r="F318" s="79" t="str">
        <f t="shared" si="7"/>
        <v/>
      </c>
      <c r="G318" s="79" t="str">
        <f>IF($D$327=0,"",IF(D318="[for completion]","",IF(D318="","",D318/$D$327)))</f>
        <v/>
      </c>
    </row>
    <row r="319" spans="1:7" x14ac:dyDescent="0.35">
      <c r="A319" s="38" t="s">
        <v>2630</v>
      </c>
      <c r="B319" s="438" t="s">
        <v>1067</v>
      </c>
      <c r="C319" s="439" t="s">
        <v>620</v>
      </c>
      <c r="D319" s="442" t="s">
        <v>620</v>
      </c>
      <c r="E319" s="44"/>
      <c r="F319" s="79" t="str">
        <f t="shared" si="7"/>
        <v/>
      </c>
      <c r="G319" s="79" t="str">
        <f t="shared" si="8"/>
        <v/>
      </c>
    </row>
    <row r="320" spans="1:7" x14ac:dyDescent="0.35">
      <c r="A320" s="38" t="s">
        <v>2631</v>
      </c>
      <c r="B320" s="438" t="s">
        <v>1067</v>
      </c>
      <c r="C320" s="439" t="s">
        <v>620</v>
      </c>
      <c r="D320" s="442" t="s">
        <v>620</v>
      </c>
      <c r="E320" s="44"/>
      <c r="F320" s="79" t="str">
        <f t="shared" si="7"/>
        <v/>
      </c>
      <c r="G320" s="79" t="str">
        <f t="shared" si="8"/>
        <v/>
      </c>
    </row>
    <row r="321" spans="1:7" x14ac:dyDescent="0.35">
      <c r="A321" s="38" t="s">
        <v>2632</v>
      </c>
      <c r="B321" s="438" t="s">
        <v>1067</v>
      </c>
      <c r="C321" s="439" t="s">
        <v>620</v>
      </c>
      <c r="D321" s="442" t="s">
        <v>620</v>
      </c>
      <c r="E321" s="44"/>
      <c r="F321" s="79" t="str">
        <f t="shared" si="7"/>
        <v/>
      </c>
      <c r="G321" s="79" t="str">
        <f t="shared" si="8"/>
        <v/>
      </c>
    </row>
    <row r="322" spans="1:7" x14ac:dyDescent="0.35">
      <c r="A322" s="38" t="s">
        <v>2633</v>
      </c>
      <c r="B322" s="438" t="s">
        <v>1067</v>
      </c>
      <c r="C322" s="439" t="s">
        <v>620</v>
      </c>
      <c r="D322" s="442" t="s">
        <v>620</v>
      </c>
      <c r="E322" s="44"/>
      <c r="F322" s="79" t="str">
        <f t="shared" si="7"/>
        <v/>
      </c>
      <c r="G322" s="79" t="str">
        <f t="shared" si="8"/>
        <v/>
      </c>
    </row>
    <row r="323" spans="1:7" x14ac:dyDescent="0.35">
      <c r="A323" s="38" t="s">
        <v>2634</v>
      </c>
      <c r="B323" s="438" t="s">
        <v>1067</v>
      </c>
      <c r="C323" s="439" t="s">
        <v>620</v>
      </c>
      <c r="D323" s="442" t="s">
        <v>620</v>
      </c>
      <c r="E323" s="44"/>
      <c r="F323" s="79" t="str">
        <f t="shared" si="7"/>
        <v/>
      </c>
      <c r="G323" s="79" t="str">
        <f t="shared" si="8"/>
        <v/>
      </c>
    </row>
    <row r="324" spans="1:7" x14ac:dyDescent="0.35">
      <c r="A324" s="38" t="s">
        <v>2635</v>
      </c>
      <c r="B324" s="438" t="s">
        <v>1067</v>
      </c>
      <c r="C324" s="439" t="s">
        <v>620</v>
      </c>
      <c r="D324" s="442" t="s">
        <v>620</v>
      </c>
      <c r="E324" s="44"/>
      <c r="F324" s="79" t="str">
        <f t="shared" si="7"/>
        <v/>
      </c>
      <c r="G324" s="79" t="str">
        <f t="shared" si="8"/>
        <v/>
      </c>
    </row>
    <row r="325" spans="1:7" x14ac:dyDescent="0.35">
      <c r="A325" s="38" t="s">
        <v>2636</v>
      </c>
      <c r="B325" s="438" t="s">
        <v>1067</v>
      </c>
      <c r="C325" s="439" t="s">
        <v>620</v>
      </c>
      <c r="D325" s="442" t="s">
        <v>620</v>
      </c>
      <c r="E325" s="44"/>
      <c r="F325" s="79" t="str">
        <f t="shared" si="7"/>
        <v/>
      </c>
      <c r="G325" s="79" t="str">
        <f t="shared" si="8"/>
        <v/>
      </c>
    </row>
    <row r="326" spans="1:7" x14ac:dyDescent="0.35">
      <c r="A326" s="38" t="s">
        <v>2637</v>
      </c>
      <c r="B326" s="59" t="s">
        <v>1085</v>
      </c>
      <c r="C326" s="439" t="s">
        <v>620</v>
      </c>
      <c r="D326" s="442" t="s">
        <v>620</v>
      </c>
      <c r="E326" s="44"/>
      <c r="F326" s="79" t="str">
        <f t="shared" si="7"/>
        <v/>
      </c>
      <c r="G326" s="79" t="str">
        <f t="shared" si="8"/>
        <v/>
      </c>
    </row>
    <row r="327" spans="1:7" x14ac:dyDescent="0.35">
      <c r="A327" s="38" t="s">
        <v>2638</v>
      </c>
      <c r="B327" s="59" t="s">
        <v>265</v>
      </c>
      <c r="C327" s="70">
        <f>SUM(C309:C326)</f>
        <v>0</v>
      </c>
      <c r="D327" s="142">
        <f>SUM(D309:D326)</f>
        <v>0</v>
      </c>
      <c r="E327" s="44"/>
      <c r="F327" s="144">
        <f>SUM(F319:F326)</f>
        <v>0</v>
      </c>
      <c r="G327" s="144">
        <f>SUM(G319:G326)</f>
        <v>0</v>
      </c>
    </row>
    <row r="328" spans="1:7" x14ac:dyDescent="0.35">
      <c r="A328" s="38" t="s">
        <v>2639</v>
      </c>
      <c r="B328" s="59"/>
      <c r="C328" s="38"/>
      <c r="D328" s="38"/>
      <c r="E328" s="44"/>
      <c r="F328" s="44"/>
      <c r="G328" s="44"/>
    </row>
    <row r="329" spans="1:7" x14ac:dyDescent="0.35">
      <c r="A329" s="38" t="s">
        <v>2640</v>
      </c>
      <c r="B329" s="59"/>
      <c r="C329" s="38"/>
      <c r="D329" s="38"/>
      <c r="E329" s="44"/>
      <c r="F329" s="44"/>
      <c r="G329" s="44"/>
    </row>
    <row r="330" spans="1:7" x14ac:dyDescent="0.35">
      <c r="A330" s="38" t="s">
        <v>2641</v>
      </c>
      <c r="B330" s="59"/>
      <c r="C330" s="38"/>
      <c r="D330" s="38"/>
      <c r="E330" s="44"/>
      <c r="F330" s="44"/>
      <c r="G330" s="44"/>
    </row>
    <row r="331" spans="1:7" x14ac:dyDescent="0.35">
      <c r="A331" s="63"/>
      <c r="B331" s="63" t="s">
        <v>2642</v>
      </c>
      <c r="C331" s="63" t="s">
        <v>223</v>
      </c>
      <c r="D331" s="63" t="s">
        <v>1064</v>
      </c>
      <c r="E331" s="63"/>
      <c r="F331" s="63" t="s">
        <v>725</v>
      </c>
      <c r="G331" s="63" t="s">
        <v>1065</v>
      </c>
    </row>
    <row r="332" spans="1:7" x14ac:dyDescent="0.35">
      <c r="A332" s="38" t="s">
        <v>2643</v>
      </c>
      <c r="B332" s="438" t="s">
        <v>1067</v>
      </c>
      <c r="C332" s="439" t="s">
        <v>620</v>
      </c>
      <c r="D332" s="442" t="s">
        <v>620</v>
      </c>
      <c r="E332" s="44"/>
      <c r="F332" s="79" t="str">
        <f>IF($C$350=0,"",IF(C332="[for completion]","",IF(C332="","",C332/$C$350)))</f>
        <v/>
      </c>
      <c r="G332" s="79" t="str">
        <f>IF($D$350=0,"",IF(D332="[for completion]","",IF(D332="","",D332/$D$350)))</f>
        <v/>
      </c>
    </row>
    <row r="333" spans="1:7" x14ac:dyDescent="0.35">
      <c r="A333" s="38" t="s">
        <v>2644</v>
      </c>
      <c r="B333" s="438" t="s">
        <v>1067</v>
      </c>
      <c r="C333" s="439" t="s">
        <v>620</v>
      </c>
      <c r="D333" s="442" t="s">
        <v>620</v>
      </c>
      <c r="E333" s="44"/>
      <c r="F333" s="79" t="str">
        <f t="shared" ref="F333:F349" si="9">IF($C$350=0,"",IF(C333="[for completion]","",IF(C333="","",C333/$C$350)))</f>
        <v/>
      </c>
      <c r="G333" s="79" t="str">
        <f t="shared" ref="G333:G349" si="10">IF($D$350=0,"",IF(D333="[for completion]","",IF(D333="","",D333/$D$350)))</f>
        <v/>
      </c>
    </row>
    <row r="334" spans="1:7" x14ac:dyDescent="0.35">
      <c r="A334" s="38" t="s">
        <v>2645</v>
      </c>
      <c r="B334" s="438" t="s">
        <v>1067</v>
      </c>
      <c r="C334" s="439" t="s">
        <v>620</v>
      </c>
      <c r="D334" s="442" t="s">
        <v>620</v>
      </c>
      <c r="E334" s="44"/>
      <c r="F334" s="79" t="str">
        <f t="shared" si="9"/>
        <v/>
      </c>
      <c r="G334" s="79" t="str">
        <f t="shared" si="10"/>
        <v/>
      </c>
    </row>
    <row r="335" spans="1:7" x14ac:dyDescent="0.35">
      <c r="A335" s="38" t="s">
        <v>2646</v>
      </c>
      <c r="B335" s="438" t="s">
        <v>1067</v>
      </c>
      <c r="C335" s="439" t="s">
        <v>620</v>
      </c>
      <c r="D335" s="442" t="s">
        <v>620</v>
      </c>
      <c r="E335" s="44"/>
      <c r="F335" s="79" t="str">
        <f t="shared" si="9"/>
        <v/>
      </c>
      <c r="G335" s="79" t="str">
        <f t="shared" si="10"/>
        <v/>
      </c>
    </row>
    <row r="336" spans="1:7" x14ac:dyDescent="0.35">
      <c r="A336" s="38" t="s">
        <v>2647</v>
      </c>
      <c r="B336" s="438" t="s">
        <v>1067</v>
      </c>
      <c r="C336" s="439" t="s">
        <v>620</v>
      </c>
      <c r="D336" s="442" t="s">
        <v>620</v>
      </c>
      <c r="E336" s="44"/>
      <c r="F336" s="79" t="str">
        <f t="shared" si="9"/>
        <v/>
      </c>
      <c r="G336" s="79" t="str">
        <f t="shared" si="10"/>
        <v/>
      </c>
    </row>
    <row r="337" spans="1:7" x14ac:dyDescent="0.35">
      <c r="A337" s="38" t="s">
        <v>2648</v>
      </c>
      <c r="B337" s="438" t="s">
        <v>1067</v>
      </c>
      <c r="C337" s="439" t="s">
        <v>620</v>
      </c>
      <c r="D337" s="442" t="s">
        <v>620</v>
      </c>
      <c r="E337" s="44"/>
      <c r="F337" s="79" t="str">
        <f t="shared" si="9"/>
        <v/>
      </c>
      <c r="G337" s="79" t="str">
        <f t="shared" si="10"/>
        <v/>
      </c>
    </row>
    <row r="338" spans="1:7" x14ac:dyDescent="0.35">
      <c r="A338" s="38" t="s">
        <v>2649</v>
      </c>
      <c r="B338" s="438" t="s">
        <v>1067</v>
      </c>
      <c r="C338" s="439" t="s">
        <v>620</v>
      </c>
      <c r="D338" s="442" t="s">
        <v>620</v>
      </c>
      <c r="E338" s="44"/>
      <c r="F338" s="79" t="str">
        <f t="shared" si="9"/>
        <v/>
      </c>
      <c r="G338" s="79" t="str">
        <f t="shared" si="10"/>
        <v/>
      </c>
    </row>
    <row r="339" spans="1:7" x14ac:dyDescent="0.35">
      <c r="A339" s="38" t="s">
        <v>2650</v>
      </c>
      <c r="B339" s="438" t="s">
        <v>1067</v>
      </c>
      <c r="C339" s="439" t="s">
        <v>620</v>
      </c>
      <c r="D339" s="442" t="s">
        <v>620</v>
      </c>
      <c r="E339" s="44"/>
      <c r="F339" s="79" t="str">
        <f t="shared" si="9"/>
        <v/>
      </c>
      <c r="G339" s="79" t="str">
        <f t="shared" si="10"/>
        <v/>
      </c>
    </row>
    <row r="340" spans="1:7" x14ac:dyDescent="0.35">
      <c r="A340" s="38" t="s">
        <v>2651</v>
      </c>
      <c r="B340" s="438" t="s">
        <v>1067</v>
      </c>
      <c r="C340" s="439" t="s">
        <v>620</v>
      </c>
      <c r="D340" s="442" t="s">
        <v>620</v>
      </c>
      <c r="E340" s="44"/>
      <c r="F340" s="79" t="str">
        <f t="shared" si="9"/>
        <v/>
      </c>
      <c r="G340" s="79" t="str">
        <f t="shared" si="10"/>
        <v/>
      </c>
    </row>
    <row r="341" spans="1:7" x14ac:dyDescent="0.35">
      <c r="A341" s="38" t="s">
        <v>2652</v>
      </c>
      <c r="B341" s="438" t="s">
        <v>1067</v>
      </c>
      <c r="C341" s="439" t="s">
        <v>620</v>
      </c>
      <c r="D341" s="442" t="s">
        <v>620</v>
      </c>
      <c r="E341" s="44"/>
      <c r="F341" s="79" t="str">
        <f t="shared" si="9"/>
        <v/>
      </c>
      <c r="G341" s="79" t="str">
        <f t="shared" si="10"/>
        <v/>
      </c>
    </row>
    <row r="342" spans="1:7" x14ac:dyDescent="0.35">
      <c r="A342" s="38" t="s">
        <v>2653</v>
      </c>
      <c r="B342" s="438" t="s">
        <v>1067</v>
      </c>
      <c r="C342" s="439" t="s">
        <v>620</v>
      </c>
      <c r="D342" s="442" t="s">
        <v>620</v>
      </c>
      <c r="E342" s="44"/>
      <c r="F342" s="79" t="str">
        <f t="shared" si="9"/>
        <v/>
      </c>
      <c r="G342" s="79" t="str">
        <f t="shared" si="10"/>
        <v/>
      </c>
    </row>
    <row r="343" spans="1:7" x14ac:dyDescent="0.35">
      <c r="A343" s="38" t="s">
        <v>2654</v>
      </c>
      <c r="B343" s="438" t="s">
        <v>1067</v>
      </c>
      <c r="C343" s="439" t="s">
        <v>620</v>
      </c>
      <c r="D343" s="442" t="s">
        <v>620</v>
      </c>
      <c r="E343" s="44"/>
      <c r="F343" s="79" t="str">
        <f t="shared" si="9"/>
        <v/>
      </c>
      <c r="G343" s="79" t="str">
        <f t="shared" si="10"/>
        <v/>
      </c>
    </row>
    <row r="344" spans="1:7" x14ac:dyDescent="0.35">
      <c r="A344" s="38" t="s">
        <v>2655</v>
      </c>
      <c r="B344" s="438" t="s">
        <v>1067</v>
      </c>
      <c r="C344" s="439" t="s">
        <v>620</v>
      </c>
      <c r="D344" s="442" t="s">
        <v>620</v>
      </c>
      <c r="E344" s="44"/>
      <c r="F344" s="79" t="str">
        <f t="shared" si="9"/>
        <v/>
      </c>
      <c r="G344" s="79" t="str">
        <f t="shared" si="10"/>
        <v/>
      </c>
    </row>
    <row r="345" spans="1:7" x14ac:dyDescent="0.35">
      <c r="A345" s="38" t="s">
        <v>2656</v>
      </c>
      <c r="B345" s="438" t="s">
        <v>1067</v>
      </c>
      <c r="C345" s="439" t="s">
        <v>620</v>
      </c>
      <c r="D345" s="442" t="s">
        <v>620</v>
      </c>
      <c r="E345" s="44"/>
      <c r="F345" s="79" t="str">
        <f t="shared" si="9"/>
        <v/>
      </c>
      <c r="G345" s="79" t="str">
        <f t="shared" si="10"/>
        <v/>
      </c>
    </row>
    <row r="346" spans="1:7" x14ac:dyDescent="0.35">
      <c r="A346" s="38" t="s">
        <v>2657</v>
      </c>
      <c r="B346" s="438" t="s">
        <v>1067</v>
      </c>
      <c r="C346" s="439" t="s">
        <v>620</v>
      </c>
      <c r="D346" s="442" t="s">
        <v>620</v>
      </c>
      <c r="E346" s="44"/>
      <c r="F346" s="79" t="str">
        <f t="shared" si="9"/>
        <v/>
      </c>
      <c r="G346" s="79" t="str">
        <f t="shared" si="10"/>
        <v/>
      </c>
    </row>
    <row r="347" spans="1:7" x14ac:dyDescent="0.35">
      <c r="A347" s="38" t="s">
        <v>2658</v>
      </c>
      <c r="B347" s="438" t="s">
        <v>1067</v>
      </c>
      <c r="C347" s="439" t="s">
        <v>620</v>
      </c>
      <c r="D347" s="442" t="s">
        <v>620</v>
      </c>
      <c r="E347" s="44"/>
      <c r="F347" s="79" t="str">
        <f t="shared" si="9"/>
        <v/>
      </c>
      <c r="G347" s="79" t="str">
        <f t="shared" si="10"/>
        <v/>
      </c>
    </row>
    <row r="348" spans="1:7" x14ac:dyDescent="0.35">
      <c r="A348" s="38" t="s">
        <v>2659</v>
      </c>
      <c r="B348" s="438" t="s">
        <v>1067</v>
      </c>
      <c r="C348" s="439" t="s">
        <v>620</v>
      </c>
      <c r="D348" s="442" t="s">
        <v>620</v>
      </c>
      <c r="E348" s="44"/>
      <c r="F348" s="79" t="str">
        <f t="shared" si="9"/>
        <v/>
      </c>
      <c r="G348" s="79" t="str">
        <f t="shared" si="10"/>
        <v/>
      </c>
    </row>
    <row r="349" spans="1:7" x14ac:dyDescent="0.35">
      <c r="A349" s="38" t="s">
        <v>2660</v>
      </c>
      <c r="B349" s="59" t="s">
        <v>1085</v>
      </c>
      <c r="C349" s="439" t="s">
        <v>620</v>
      </c>
      <c r="D349" s="442" t="s">
        <v>620</v>
      </c>
      <c r="E349" s="44"/>
      <c r="F349" s="79" t="str">
        <f t="shared" si="9"/>
        <v/>
      </c>
      <c r="G349" s="79" t="str">
        <f t="shared" si="10"/>
        <v/>
      </c>
    </row>
    <row r="350" spans="1:7" x14ac:dyDescent="0.35">
      <c r="A350" s="38" t="s">
        <v>2661</v>
      </c>
      <c r="B350" s="59" t="s">
        <v>265</v>
      </c>
      <c r="C350" s="70">
        <f>SUM(C332:C349)</f>
        <v>0</v>
      </c>
      <c r="D350" s="142">
        <f>SUM(D332:D349)</f>
        <v>0</v>
      </c>
      <c r="E350" s="44"/>
      <c r="F350" s="144">
        <f>SUM(F332:F349)</f>
        <v>0</v>
      </c>
      <c r="G350" s="144">
        <f>SUM(G332:G349)</f>
        <v>0</v>
      </c>
    </row>
    <row r="351" spans="1:7" x14ac:dyDescent="0.35">
      <c r="A351" s="38" t="s">
        <v>2662</v>
      </c>
      <c r="B351" s="59"/>
      <c r="C351" s="38"/>
      <c r="D351" s="38"/>
      <c r="E351" s="44"/>
      <c r="F351" s="44"/>
      <c r="G351" s="44"/>
    </row>
    <row r="352" spans="1:7" x14ac:dyDescent="0.35">
      <c r="A352" s="38" t="s">
        <v>2663</v>
      </c>
      <c r="B352" s="59"/>
      <c r="C352" s="38"/>
      <c r="D352" s="38"/>
      <c r="E352" s="44"/>
      <c r="F352" s="44"/>
      <c r="G352" s="44"/>
    </row>
    <row r="353" spans="1:7" x14ac:dyDescent="0.35">
      <c r="A353" s="63"/>
      <c r="B353" s="63" t="s">
        <v>2664</v>
      </c>
      <c r="C353" s="63" t="s">
        <v>223</v>
      </c>
      <c r="D353" s="63" t="s">
        <v>1064</v>
      </c>
      <c r="E353" s="63"/>
      <c r="F353" s="63" t="s">
        <v>725</v>
      </c>
      <c r="G353" s="63" t="s">
        <v>2665</v>
      </c>
    </row>
    <row r="354" spans="1:7" x14ac:dyDescent="0.35">
      <c r="A354" s="38" t="s">
        <v>2666</v>
      </c>
      <c r="B354" s="59" t="s">
        <v>1115</v>
      </c>
      <c r="C354" s="439" t="s">
        <v>620</v>
      </c>
      <c r="D354" s="442" t="s">
        <v>620</v>
      </c>
      <c r="E354" s="44"/>
      <c r="F354" s="79" t="str">
        <f>IF($C$364=0,"",IF(C354="[for completion]","",IF(C354="","",C354/$C$364)))</f>
        <v/>
      </c>
      <c r="G354" s="79" t="str">
        <f>IF($D$364=0,"",IF(D354="[for completion]","",IF(D354="","",D354/$D$364)))</f>
        <v/>
      </c>
    </row>
    <row r="355" spans="1:7" x14ac:dyDescent="0.35">
      <c r="A355" s="38" t="s">
        <v>2667</v>
      </c>
      <c r="B355" s="59" t="s">
        <v>1117</v>
      </c>
      <c r="C355" s="439" t="s">
        <v>620</v>
      </c>
      <c r="D355" s="442" t="s">
        <v>620</v>
      </c>
      <c r="E355" s="44"/>
      <c r="F355" s="79" t="str">
        <f t="shared" ref="F355:F363" si="11">IF($C$364=0,"",IF(C355="[for completion]","",IF(C355="","",C355/$C$364)))</f>
        <v/>
      </c>
      <c r="G355" s="79" t="str">
        <f t="shared" ref="G355:G363" si="12">IF($D$364=0,"",IF(D355="[for completion]","",IF(D355="","",D355/$D$364)))</f>
        <v/>
      </c>
    </row>
    <row r="356" spans="1:7" x14ac:dyDescent="0.35">
      <c r="A356" s="38" t="s">
        <v>2668</v>
      </c>
      <c r="B356" s="59" t="s">
        <v>1119</v>
      </c>
      <c r="C356" s="439" t="s">
        <v>620</v>
      </c>
      <c r="D356" s="442" t="s">
        <v>620</v>
      </c>
      <c r="E356" s="44"/>
      <c r="F356" s="79" t="str">
        <f t="shared" si="11"/>
        <v/>
      </c>
      <c r="G356" s="79" t="str">
        <f>IF($D$364=0,"",IF(D356="[for completion]","",IF(D356="","",D356/$D$364)))</f>
        <v/>
      </c>
    </row>
    <row r="357" spans="1:7" x14ac:dyDescent="0.35">
      <c r="A357" s="38" t="s">
        <v>2669</v>
      </c>
      <c r="B357" s="59" t="s">
        <v>1121</v>
      </c>
      <c r="C357" s="439" t="s">
        <v>620</v>
      </c>
      <c r="D357" s="442" t="s">
        <v>620</v>
      </c>
      <c r="E357" s="44"/>
      <c r="F357" s="79" t="str">
        <f t="shared" si="11"/>
        <v/>
      </c>
      <c r="G357" s="79" t="str">
        <f t="shared" si="12"/>
        <v/>
      </c>
    </row>
    <row r="358" spans="1:7" x14ac:dyDescent="0.35">
      <c r="A358" s="38" t="s">
        <v>2670</v>
      </c>
      <c r="B358" s="59" t="s">
        <v>1123</v>
      </c>
      <c r="C358" s="439" t="s">
        <v>620</v>
      </c>
      <c r="D358" s="442" t="s">
        <v>620</v>
      </c>
      <c r="E358" s="44"/>
      <c r="F358" s="79" t="str">
        <f>IF($C$364=0,"",IF(C358="[for completion]","",IF(C358="","",C358/$C$364)))</f>
        <v/>
      </c>
      <c r="G358" s="79" t="str">
        <f t="shared" si="12"/>
        <v/>
      </c>
    </row>
    <row r="359" spans="1:7" x14ac:dyDescent="0.35">
      <c r="A359" s="38" t="s">
        <v>2671</v>
      </c>
      <c r="B359" s="59" t="s">
        <v>1125</v>
      </c>
      <c r="C359" s="439" t="s">
        <v>620</v>
      </c>
      <c r="D359" s="442" t="s">
        <v>620</v>
      </c>
      <c r="E359" s="44"/>
      <c r="F359" s="79" t="str">
        <f t="shared" si="11"/>
        <v/>
      </c>
      <c r="G359" s="79" t="str">
        <f>IF($D$364=0,"",IF(D359="[for completion]","",IF(D359="","",D359/$D$364)))</f>
        <v/>
      </c>
    </row>
    <row r="360" spans="1:7" x14ac:dyDescent="0.35">
      <c r="A360" s="38" t="s">
        <v>2672</v>
      </c>
      <c r="B360" s="59" t="s">
        <v>1127</v>
      </c>
      <c r="C360" s="439" t="s">
        <v>620</v>
      </c>
      <c r="D360" s="442" t="s">
        <v>620</v>
      </c>
      <c r="E360" s="44"/>
      <c r="F360" s="79" t="str">
        <f t="shared" si="11"/>
        <v/>
      </c>
      <c r="G360" s="79" t="str">
        <f t="shared" si="12"/>
        <v/>
      </c>
    </row>
    <row r="361" spans="1:7" x14ac:dyDescent="0.35">
      <c r="A361" s="38" t="s">
        <v>2673</v>
      </c>
      <c r="B361" s="59" t="s">
        <v>1129</v>
      </c>
      <c r="C361" s="439" t="s">
        <v>620</v>
      </c>
      <c r="D361" s="442" t="s">
        <v>620</v>
      </c>
      <c r="E361" s="44"/>
      <c r="F361" s="79" t="str">
        <f t="shared" si="11"/>
        <v/>
      </c>
      <c r="G361" s="79" t="str">
        <f t="shared" si="12"/>
        <v/>
      </c>
    </row>
    <row r="362" spans="1:7" x14ac:dyDescent="0.35">
      <c r="A362" s="38" t="s">
        <v>2674</v>
      </c>
      <c r="B362" s="59" t="s">
        <v>1131</v>
      </c>
      <c r="C362" s="439" t="s">
        <v>620</v>
      </c>
      <c r="D362" s="442" t="s">
        <v>620</v>
      </c>
      <c r="E362" s="44"/>
      <c r="F362" s="79" t="str">
        <f t="shared" si="11"/>
        <v/>
      </c>
      <c r="G362" s="79" t="str">
        <f t="shared" si="12"/>
        <v/>
      </c>
    </row>
    <row r="363" spans="1:7" x14ac:dyDescent="0.35">
      <c r="A363" s="38" t="s">
        <v>2675</v>
      </c>
      <c r="B363" s="59" t="s">
        <v>1085</v>
      </c>
      <c r="C363" s="439" t="s">
        <v>620</v>
      </c>
      <c r="D363" s="442" t="s">
        <v>620</v>
      </c>
      <c r="E363" s="44"/>
      <c r="F363" s="79" t="str">
        <f t="shared" si="11"/>
        <v/>
      </c>
      <c r="G363" s="79" t="str">
        <f t="shared" si="12"/>
        <v/>
      </c>
    </row>
    <row r="364" spans="1:7" x14ac:dyDescent="0.35">
      <c r="A364" s="38" t="s">
        <v>2676</v>
      </c>
      <c r="B364" s="59" t="s">
        <v>265</v>
      </c>
      <c r="C364" s="70">
        <f>SUM(C354:C363)</f>
        <v>0</v>
      </c>
      <c r="D364" s="142">
        <f>SUM(D354:D363)</f>
        <v>0</v>
      </c>
      <c r="E364" s="44"/>
      <c r="F364" s="144">
        <f>SUM(F354:F363)</f>
        <v>0</v>
      </c>
      <c r="G364" s="144">
        <f>SUM(G354:G363)</f>
        <v>0</v>
      </c>
    </row>
    <row r="365" spans="1:7" x14ac:dyDescent="0.35">
      <c r="A365" s="38" t="s">
        <v>2677</v>
      </c>
      <c r="B365" s="59"/>
      <c r="C365" s="38"/>
      <c r="D365" s="38"/>
      <c r="E365" s="44"/>
      <c r="F365" s="44"/>
      <c r="G365" s="44"/>
    </row>
    <row r="366" spans="1:7" x14ac:dyDescent="0.35">
      <c r="A366" s="63"/>
      <c r="B366" s="63" t="s">
        <v>2678</v>
      </c>
      <c r="C366" s="63" t="s">
        <v>223</v>
      </c>
      <c r="D366" s="63" t="s">
        <v>1064</v>
      </c>
      <c r="E366" s="63"/>
      <c r="F366" s="63" t="s">
        <v>725</v>
      </c>
      <c r="G366" s="63" t="s">
        <v>2665</v>
      </c>
    </row>
    <row r="367" spans="1:7" x14ac:dyDescent="0.35">
      <c r="A367" s="38" t="s">
        <v>2679</v>
      </c>
      <c r="B367" s="59" t="s">
        <v>1137</v>
      </c>
      <c r="C367" s="439" t="s">
        <v>620</v>
      </c>
      <c r="D367" s="442" t="s">
        <v>620</v>
      </c>
      <c r="E367" s="44"/>
      <c r="F367" s="79" t="str">
        <f>IF($C$374=0,"",IF(C367="[for completion]","",IF(C367="","",C367/$C$374)))</f>
        <v/>
      </c>
      <c r="G367" s="79" t="str">
        <f>IF($D$374=0,"",IF(D367="[for completion]","",IF(D367="","",D367/$D$374)))</f>
        <v/>
      </c>
    </row>
    <row r="368" spans="1:7" x14ac:dyDescent="0.35">
      <c r="A368" s="38" t="s">
        <v>2680</v>
      </c>
      <c r="B368" s="146" t="s">
        <v>1139</v>
      </c>
      <c r="C368" s="439" t="s">
        <v>620</v>
      </c>
      <c r="D368" s="442" t="s">
        <v>620</v>
      </c>
      <c r="E368" s="44"/>
      <c r="F368" s="79" t="str">
        <f t="shared" ref="F368:F373" si="13">IF($C$374=0,"",IF(C368="[for completion]","",IF(C368="","",C368/$C$374)))</f>
        <v/>
      </c>
      <c r="G368" s="79" t="str">
        <f t="shared" ref="G368:G373" si="14">IF($D$374=0,"",IF(D368="[for completion]","",IF(D368="","",D368/$D$374)))</f>
        <v/>
      </c>
    </row>
    <row r="369" spans="1:7" x14ac:dyDescent="0.35">
      <c r="A369" s="38" t="s">
        <v>2681</v>
      </c>
      <c r="B369" s="59" t="s">
        <v>1141</v>
      </c>
      <c r="C369" s="439" t="s">
        <v>620</v>
      </c>
      <c r="D369" s="442" t="s">
        <v>620</v>
      </c>
      <c r="E369" s="44"/>
      <c r="F369" s="79" t="str">
        <f t="shared" si="13"/>
        <v/>
      </c>
      <c r="G369" s="79" t="str">
        <f t="shared" si="14"/>
        <v/>
      </c>
    </row>
    <row r="370" spans="1:7" x14ac:dyDescent="0.35">
      <c r="A370" s="38" t="s">
        <v>2682</v>
      </c>
      <c r="B370" s="59" t="s">
        <v>1143</v>
      </c>
      <c r="C370" s="439" t="s">
        <v>620</v>
      </c>
      <c r="D370" s="442" t="s">
        <v>620</v>
      </c>
      <c r="E370" s="44"/>
      <c r="F370" s="79" t="str">
        <f t="shared" si="13"/>
        <v/>
      </c>
      <c r="G370" s="79" t="str">
        <f t="shared" si="14"/>
        <v/>
      </c>
    </row>
    <row r="371" spans="1:7" x14ac:dyDescent="0.35">
      <c r="A371" s="38" t="s">
        <v>2683</v>
      </c>
      <c r="B371" s="59" t="s">
        <v>1145</v>
      </c>
      <c r="C371" s="439" t="s">
        <v>620</v>
      </c>
      <c r="D371" s="442" t="s">
        <v>620</v>
      </c>
      <c r="E371" s="44"/>
      <c r="F371" s="79" t="str">
        <f t="shared" si="13"/>
        <v/>
      </c>
      <c r="G371" s="79" t="str">
        <f t="shared" si="14"/>
        <v/>
      </c>
    </row>
    <row r="372" spans="1:7" x14ac:dyDescent="0.35">
      <c r="A372" s="38" t="s">
        <v>2684</v>
      </c>
      <c r="B372" s="59" t="s">
        <v>1147</v>
      </c>
      <c r="C372" s="439" t="s">
        <v>620</v>
      </c>
      <c r="D372" s="442" t="s">
        <v>620</v>
      </c>
      <c r="E372" s="44"/>
      <c r="F372" s="79" t="str">
        <f t="shared" si="13"/>
        <v/>
      </c>
      <c r="G372" s="79" t="str">
        <f t="shared" si="14"/>
        <v/>
      </c>
    </row>
    <row r="373" spans="1:7" x14ac:dyDescent="0.35">
      <c r="A373" s="38" t="s">
        <v>2685</v>
      </c>
      <c r="B373" s="59" t="s">
        <v>1149</v>
      </c>
      <c r="C373" s="439" t="s">
        <v>620</v>
      </c>
      <c r="D373" s="442" t="s">
        <v>620</v>
      </c>
      <c r="E373" s="44"/>
      <c r="F373" s="79" t="str">
        <f t="shared" si="13"/>
        <v/>
      </c>
      <c r="G373" s="79" t="str">
        <f t="shared" si="14"/>
        <v/>
      </c>
    </row>
    <row r="374" spans="1:7" x14ac:dyDescent="0.35">
      <c r="A374" s="38" t="s">
        <v>2686</v>
      </c>
      <c r="B374" s="59" t="s">
        <v>265</v>
      </c>
      <c r="C374" s="70">
        <f>SUM(C367:C373)</f>
        <v>0</v>
      </c>
      <c r="D374" s="142">
        <f>SUM(D367:D373)</f>
        <v>0</v>
      </c>
      <c r="E374" s="44"/>
      <c r="F374" s="144">
        <f>SUM(F367:F373)</f>
        <v>0</v>
      </c>
      <c r="G374" s="144">
        <f>SUM(G367:G373)</f>
        <v>0</v>
      </c>
    </row>
    <row r="375" spans="1:7" x14ac:dyDescent="0.35">
      <c r="A375" s="38" t="s">
        <v>2687</v>
      </c>
      <c r="B375" s="59"/>
      <c r="C375" s="38"/>
      <c r="D375" s="38"/>
      <c r="E375" s="44"/>
      <c r="F375" s="44"/>
      <c r="G375" s="44"/>
    </row>
    <row r="376" spans="1:7" x14ac:dyDescent="0.35">
      <c r="A376" s="63"/>
      <c r="B376" s="63" t="s">
        <v>2688</v>
      </c>
      <c r="C376" s="63" t="s">
        <v>223</v>
      </c>
      <c r="D376" s="63" t="s">
        <v>1064</v>
      </c>
      <c r="E376" s="63"/>
      <c r="F376" s="63" t="s">
        <v>725</v>
      </c>
      <c r="G376" s="63" t="s">
        <v>2665</v>
      </c>
    </row>
    <row r="377" spans="1:7" x14ac:dyDescent="0.35">
      <c r="A377" s="38" t="s">
        <v>2689</v>
      </c>
      <c r="B377" s="59" t="s">
        <v>2690</v>
      </c>
      <c r="C377" s="439" t="s">
        <v>620</v>
      </c>
      <c r="D377" s="442" t="s">
        <v>620</v>
      </c>
      <c r="E377" s="44"/>
      <c r="F377" s="79" t="str">
        <f>IF($C$381=0,"",IF(C377="[for completion]","",IF(C377="","",C377/$C$381)))</f>
        <v/>
      </c>
      <c r="G377" s="79" t="str">
        <f>IF($D$381=0,"",IF(D377="[for completion]","",IF(D377="","",D377/$D$381)))</f>
        <v/>
      </c>
    </row>
    <row r="378" spans="1:7" x14ac:dyDescent="0.35">
      <c r="A378" s="38" t="s">
        <v>2691</v>
      </c>
      <c r="B378" s="146" t="s">
        <v>1385</v>
      </c>
      <c r="C378" s="439" t="s">
        <v>620</v>
      </c>
      <c r="D378" s="442" t="s">
        <v>620</v>
      </c>
      <c r="E378" s="44"/>
      <c r="F378" s="79" t="str">
        <f>IF($C$381=0,"",IF(C378="[for completion]","",IF(C378="","",C378/$C$381)))</f>
        <v/>
      </c>
      <c r="G378" s="79" t="str">
        <f>IF($D$381=0,"",IF(D378="[for completion]","",IF(D378="","",D378/$D$381)))</f>
        <v/>
      </c>
    </row>
    <row r="379" spans="1:7" x14ac:dyDescent="0.35">
      <c r="A379" s="38" t="s">
        <v>2692</v>
      </c>
      <c r="B379" s="59" t="s">
        <v>1149</v>
      </c>
      <c r="C379" s="439" t="s">
        <v>620</v>
      </c>
      <c r="D379" s="442" t="s">
        <v>620</v>
      </c>
      <c r="E379" s="44"/>
      <c r="F379" s="79" t="str">
        <f>IF($C$381=0,"",IF(C379="[for completion]","",IF(C379="","",C379/$C$381)))</f>
        <v/>
      </c>
      <c r="G379" s="79" t="str">
        <f>IF($D$381=0,"",IF(D379="[for completion]","",IF(D379="","",D379/$D$381)))</f>
        <v/>
      </c>
    </row>
    <row r="380" spans="1:7" x14ac:dyDescent="0.35">
      <c r="A380" s="38" t="s">
        <v>2693</v>
      </c>
      <c r="B380" s="38" t="s">
        <v>1085</v>
      </c>
      <c r="C380" s="439" t="s">
        <v>620</v>
      </c>
      <c r="D380" s="442" t="s">
        <v>620</v>
      </c>
      <c r="E380" s="44"/>
      <c r="F380" s="79" t="str">
        <f>IF($C$381=0,"",IF(C380="[for completion]","",IF(C380="","",C380/$C$381)))</f>
        <v/>
      </c>
      <c r="G380" s="79" t="str">
        <f>IF($D$381=0,"",IF(D380="[for completion]","",IF(D380="","",D380/$D$381)))</f>
        <v/>
      </c>
    </row>
    <row r="381" spans="1:7" x14ac:dyDescent="0.35">
      <c r="A381" s="38" t="s">
        <v>2694</v>
      </c>
      <c r="B381" s="59" t="s">
        <v>265</v>
      </c>
      <c r="C381" s="70">
        <f>SUM(C377:C380)</f>
        <v>0</v>
      </c>
      <c r="D381" s="142">
        <f>SUM(D377:D380)</f>
        <v>0</v>
      </c>
      <c r="E381" s="44"/>
      <c r="F381" s="144">
        <f>SUM(F377:F380)</f>
        <v>0</v>
      </c>
      <c r="G381" s="144">
        <f>SUM(G377:G380)</f>
        <v>0</v>
      </c>
    </row>
    <row r="382" spans="1:7" x14ac:dyDescent="0.35">
      <c r="A382" s="38" t="s">
        <v>2695</v>
      </c>
      <c r="B382" s="38"/>
      <c r="C382" s="126"/>
      <c r="D382" s="38"/>
      <c r="E382" s="35"/>
      <c r="F382" s="35"/>
      <c r="G382" s="35"/>
    </row>
    <row r="383" spans="1:7" x14ac:dyDescent="0.35">
      <c r="A383" s="63"/>
      <c r="B383" s="99" t="s">
        <v>1161</v>
      </c>
      <c r="C383" s="63" t="s">
        <v>223</v>
      </c>
      <c r="D383" s="63" t="s">
        <v>1064</v>
      </c>
      <c r="E383" s="63"/>
      <c r="F383" s="63" t="s">
        <v>725</v>
      </c>
      <c r="G383" s="63" t="s">
        <v>1065</v>
      </c>
    </row>
    <row r="384" spans="1:7" x14ac:dyDescent="0.35">
      <c r="A384" s="38" t="s">
        <v>2696</v>
      </c>
      <c r="B384" s="438" t="s">
        <v>1067</v>
      </c>
      <c r="C384" s="38" t="s">
        <v>620</v>
      </c>
      <c r="D384" s="38" t="s">
        <v>620</v>
      </c>
      <c r="E384" s="35"/>
      <c r="F384" s="79" t="str">
        <f>IF($C$402=0,"",IF(C384="[for completion]","",IF(C384="","",C384/$C$402)))</f>
        <v/>
      </c>
      <c r="G384" s="79" t="str">
        <f>IF($D$402=0,"",IF(D384="[for completion]","",IF(D384="","",D384/$D$402)))</f>
        <v/>
      </c>
    </row>
    <row r="385" spans="1:7" x14ac:dyDescent="0.35">
      <c r="A385" s="38" t="s">
        <v>2697</v>
      </c>
      <c r="B385" s="438" t="s">
        <v>1067</v>
      </c>
      <c r="C385" s="38" t="s">
        <v>620</v>
      </c>
      <c r="D385" s="38" t="s">
        <v>620</v>
      </c>
      <c r="E385" s="35"/>
      <c r="F385" s="79" t="str">
        <f t="shared" ref="F385:F401" si="15">IF($C$402=0,"",IF(C385="[for completion]","",IF(C385="","",C385/$C$402)))</f>
        <v/>
      </c>
      <c r="G385" s="79" t="str">
        <f t="shared" ref="G385:G401" si="16">IF($D$402=0,"",IF(D385="[for completion]","",IF(D385="","",D385/$D$402)))</f>
        <v/>
      </c>
    </row>
    <row r="386" spans="1:7" x14ac:dyDescent="0.35">
      <c r="A386" s="38" t="s">
        <v>2698</v>
      </c>
      <c r="B386" s="438" t="s">
        <v>1067</v>
      </c>
      <c r="C386" s="38" t="s">
        <v>620</v>
      </c>
      <c r="D386" s="38" t="s">
        <v>620</v>
      </c>
      <c r="E386" s="35"/>
      <c r="F386" s="79" t="str">
        <f t="shared" si="15"/>
        <v/>
      </c>
      <c r="G386" s="79" t="str">
        <f t="shared" si="16"/>
        <v/>
      </c>
    </row>
    <row r="387" spans="1:7" x14ac:dyDescent="0.35">
      <c r="A387" s="38" t="s">
        <v>2699</v>
      </c>
      <c r="B387" s="438" t="s">
        <v>1067</v>
      </c>
      <c r="C387" s="38" t="s">
        <v>620</v>
      </c>
      <c r="D387" s="38" t="s">
        <v>620</v>
      </c>
      <c r="E387" s="35"/>
      <c r="F387" s="79" t="str">
        <f t="shared" si="15"/>
        <v/>
      </c>
      <c r="G387" s="79" t="str">
        <f t="shared" si="16"/>
        <v/>
      </c>
    </row>
    <row r="388" spans="1:7" x14ac:dyDescent="0.35">
      <c r="A388" s="38" t="s">
        <v>2700</v>
      </c>
      <c r="B388" s="438" t="s">
        <v>1067</v>
      </c>
      <c r="C388" s="38" t="s">
        <v>620</v>
      </c>
      <c r="D388" s="38" t="s">
        <v>620</v>
      </c>
      <c r="E388" s="35"/>
      <c r="F388" s="79" t="str">
        <f t="shared" si="15"/>
        <v/>
      </c>
      <c r="G388" s="79" t="str">
        <f t="shared" si="16"/>
        <v/>
      </c>
    </row>
    <row r="389" spans="1:7" x14ac:dyDescent="0.35">
      <c r="A389" s="38" t="s">
        <v>2701</v>
      </c>
      <c r="B389" s="438" t="s">
        <v>1067</v>
      </c>
      <c r="C389" s="38" t="s">
        <v>620</v>
      </c>
      <c r="D389" s="38" t="s">
        <v>620</v>
      </c>
      <c r="E389" s="35"/>
      <c r="F389" s="79" t="str">
        <f t="shared" si="15"/>
        <v/>
      </c>
      <c r="G389" s="79" t="str">
        <f t="shared" si="16"/>
        <v/>
      </c>
    </row>
    <row r="390" spans="1:7" x14ac:dyDescent="0.35">
      <c r="A390" s="38" t="s">
        <v>2702</v>
      </c>
      <c r="B390" s="438" t="s">
        <v>1067</v>
      </c>
      <c r="C390" s="38" t="s">
        <v>620</v>
      </c>
      <c r="D390" s="38" t="s">
        <v>620</v>
      </c>
      <c r="E390" s="35"/>
      <c r="F390" s="79" t="str">
        <f t="shared" si="15"/>
        <v/>
      </c>
      <c r="G390" s="79" t="str">
        <f t="shared" si="16"/>
        <v/>
      </c>
    </row>
    <row r="391" spans="1:7" x14ac:dyDescent="0.35">
      <c r="A391" s="38" t="s">
        <v>2703</v>
      </c>
      <c r="B391" s="438" t="s">
        <v>1067</v>
      </c>
      <c r="C391" s="38" t="s">
        <v>620</v>
      </c>
      <c r="D391" s="38" t="s">
        <v>620</v>
      </c>
      <c r="E391" s="35"/>
      <c r="F391" s="79" t="str">
        <f t="shared" si="15"/>
        <v/>
      </c>
      <c r="G391" s="79" t="str">
        <f t="shared" si="16"/>
        <v/>
      </c>
    </row>
    <row r="392" spans="1:7" x14ac:dyDescent="0.35">
      <c r="A392" s="38" t="s">
        <v>2704</v>
      </c>
      <c r="B392" s="438" t="s">
        <v>1067</v>
      </c>
      <c r="C392" s="38" t="s">
        <v>620</v>
      </c>
      <c r="D392" s="38" t="s">
        <v>620</v>
      </c>
      <c r="E392" s="35"/>
      <c r="F392" s="79" t="str">
        <f t="shared" si="15"/>
        <v/>
      </c>
      <c r="G392" s="79" t="str">
        <f t="shared" si="16"/>
        <v/>
      </c>
    </row>
    <row r="393" spans="1:7" x14ac:dyDescent="0.35">
      <c r="A393" s="38" t="s">
        <v>2705</v>
      </c>
      <c r="B393" s="438" t="s">
        <v>1067</v>
      </c>
      <c r="C393" s="38" t="s">
        <v>620</v>
      </c>
      <c r="D393" s="38" t="s">
        <v>620</v>
      </c>
      <c r="E393" s="35"/>
      <c r="F393" s="79" t="str">
        <f t="shared" si="15"/>
        <v/>
      </c>
      <c r="G393" s="79" t="str">
        <f t="shared" si="16"/>
        <v/>
      </c>
    </row>
    <row r="394" spans="1:7" x14ac:dyDescent="0.35">
      <c r="A394" s="38" t="s">
        <v>2706</v>
      </c>
      <c r="B394" s="438" t="s">
        <v>1067</v>
      </c>
      <c r="C394" s="38" t="s">
        <v>620</v>
      </c>
      <c r="D394" s="38" t="s">
        <v>620</v>
      </c>
      <c r="E394" s="35"/>
      <c r="F394" s="79" t="str">
        <f t="shared" si="15"/>
        <v/>
      </c>
      <c r="G394" s="79" t="str">
        <f t="shared" si="16"/>
        <v/>
      </c>
    </row>
    <row r="395" spans="1:7" x14ac:dyDescent="0.35">
      <c r="A395" s="38" t="s">
        <v>2707</v>
      </c>
      <c r="B395" s="438" t="s">
        <v>1067</v>
      </c>
      <c r="C395" s="38" t="s">
        <v>620</v>
      </c>
      <c r="D395" s="38" t="s">
        <v>620</v>
      </c>
      <c r="E395" s="35"/>
      <c r="F395" s="79" t="str">
        <f t="shared" si="15"/>
        <v/>
      </c>
      <c r="G395" s="79" t="str">
        <f t="shared" si="16"/>
        <v/>
      </c>
    </row>
    <row r="396" spans="1:7" x14ac:dyDescent="0.35">
      <c r="A396" s="38" t="s">
        <v>2708</v>
      </c>
      <c r="B396" s="438" t="s">
        <v>1067</v>
      </c>
      <c r="C396" s="38" t="s">
        <v>620</v>
      </c>
      <c r="D396" s="38" t="s">
        <v>620</v>
      </c>
      <c r="E396" s="35"/>
      <c r="F396" s="79" t="str">
        <f t="shared" si="15"/>
        <v/>
      </c>
      <c r="G396" s="79" t="str">
        <f t="shared" si="16"/>
        <v/>
      </c>
    </row>
    <row r="397" spans="1:7" x14ac:dyDescent="0.35">
      <c r="A397" s="38" t="s">
        <v>2709</v>
      </c>
      <c r="B397" s="438" t="s">
        <v>1067</v>
      </c>
      <c r="C397" s="38" t="s">
        <v>620</v>
      </c>
      <c r="D397" s="38" t="s">
        <v>620</v>
      </c>
      <c r="E397" s="35"/>
      <c r="F397" s="79" t="str">
        <f t="shared" si="15"/>
        <v/>
      </c>
      <c r="G397" s="79" t="str">
        <f t="shared" si="16"/>
        <v/>
      </c>
    </row>
    <row r="398" spans="1:7" x14ac:dyDescent="0.35">
      <c r="A398" s="38" t="s">
        <v>2710</v>
      </c>
      <c r="B398" s="438" t="s">
        <v>1067</v>
      </c>
      <c r="C398" s="38" t="s">
        <v>620</v>
      </c>
      <c r="D398" s="38" t="s">
        <v>620</v>
      </c>
      <c r="E398" s="35"/>
      <c r="F398" s="79" t="str">
        <f t="shared" si="15"/>
        <v/>
      </c>
      <c r="G398" s="79" t="str">
        <f t="shared" si="16"/>
        <v/>
      </c>
    </row>
    <row r="399" spans="1:7" x14ac:dyDescent="0.35">
      <c r="A399" s="38" t="s">
        <v>2711</v>
      </c>
      <c r="B399" s="438" t="s">
        <v>1067</v>
      </c>
      <c r="C399" s="38" t="s">
        <v>620</v>
      </c>
      <c r="D399" s="38" t="s">
        <v>620</v>
      </c>
      <c r="E399" s="35"/>
      <c r="F399" s="79" t="str">
        <f t="shared" si="15"/>
        <v/>
      </c>
      <c r="G399" s="79" t="str">
        <f t="shared" si="16"/>
        <v/>
      </c>
    </row>
    <row r="400" spans="1:7" x14ac:dyDescent="0.35">
      <c r="A400" s="38" t="s">
        <v>2712</v>
      </c>
      <c r="B400" s="438" t="s">
        <v>1067</v>
      </c>
      <c r="C400" s="38" t="s">
        <v>620</v>
      </c>
      <c r="D400" s="38" t="s">
        <v>620</v>
      </c>
      <c r="E400" s="35"/>
      <c r="F400" s="79" t="str">
        <f t="shared" si="15"/>
        <v/>
      </c>
      <c r="G400" s="79" t="str">
        <f t="shared" si="16"/>
        <v/>
      </c>
    </row>
    <row r="401" spans="1:7" x14ac:dyDescent="0.35">
      <c r="A401" s="38" t="s">
        <v>2713</v>
      </c>
      <c r="B401" s="59" t="s">
        <v>1085</v>
      </c>
      <c r="C401" s="38" t="s">
        <v>620</v>
      </c>
      <c r="D401" s="38" t="s">
        <v>620</v>
      </c>
      <c r="E401" s="35"/>
      <c r="F401" s="79" t="str">
        <f t="shared" si="15"/>
        <v/>
      </c>
      <c r="G401" s="79" t="str">
        <f t="shared" si="16"/>
        <v/>
      </c>
    </row>
    <row r="402" spans="1:7" x14ac:dyDescent="0.35">
      <c r="A402" s="38" t="s">
        <v>2714</v>
      </c>
      <c r="B402" s="59" t="s">
        <v>265</v>
      </c>
      <c r="C402" s="70">
        <f>SUM(C384:C401)</f>
        <v>0</v>
      </c>
      <c r="D402" s="38">
        <f>SUM(D384:D401)</f>
        <v>0</v>
      </c>
      <c r="E402" s="35"/>
      <c r="F402" s="447">
        <f>SUM(F384:F401)</f>
        <v>0</v>
      </c>
      <c r="G402" s="447">
        <f>SUM(G384:G401)</f>
        <v>0</v>
      </c>
    </row>
    <row r="403" spans="1:7" x14ac:dyDescent="0.35">
      <c r="A403" s="38" t="s">
        <v>2715</v>
      </c>
      <c r="B403" s="38"/>
      <c r="C403" s="147"/>
      <c r="D403" s="38"/>
      <c r="E403" s="35"/>
      <c r="F403" s="35"/>
      <c r="G403" s="35"/>
    </row>
    <row r="404" spans="1:7" x14ac:dyDescent="0.35">
      <c r="A404" s="38" t="s">
        <v>2716</v>
      </c>
      <c r="B404" s="38"/>
      <c r="C404" s="147"/>
      <c r="D404" s="38"/>
      <c r="E404" s="35"/>
      <c r="F404" s="35"/>
      <c r="G404" s="35"/>
    </row>
    <row r="405" spans="1:7" x14ac:dyDescent="0.35">
      <c r="A405" s="38" t="s">
        <v>2717</v>
      </c>
      <c r="B405" s="38"/>
      <c r="C405" s="147"/>
      <c r="D405" s="38"/>
      <c r="E405" s="35"/>
      <c r="F405" s="35"/>
      <c r="G405" s="35"/>
    </row>
    <row r="406" spans="1:7" x14ac:dyDescent="0.35">
      <c r="A406" s="38" t="s">
        <v>2718</v>
      </c>
      <c r="B406" s="38"/>
      <c r="C406" s="147"/>
      <c r="D406" s="38"/>
      <c r="E406" s="35"/>
      <c r="F406" s="35"/>
      <c r="G406" s="35"/>
    </row>
    <row r="407" spans="1:7" x14ac:dyDescent="0.35">
      <c r="A407" s="38" t="s">
        <v>2719</v>
      </c>
      <c r="B407" s="38"/>
      <c r="C407" s="147"/>
      <c r="D407" s="38"/>
      <c r="E407" s="35"/>
      <c r="F407" s="35"/>
      <c r="G407" s="35"/>
    </row>
    <row r="408" spans="1:7" x14ac:dyDescent="0.35">
      <c r="A408" s="38" t="s">
        <v>2720</v>
      </c>
      <c r="B408" s="38"/>
      <c r="C408" s="147"/>
      <c r="D408" s="38"/>
      <c r="E408" s="35"/>
      <c r="F408" s="35"/>
      <c r="G408" s="35"/>
    </row>
    <row r="409" spans="1:7" x14ac:dyDescent="0.35">
      <c r="A409" s="38" t="s">
        <v>2721</v>
      </c>
      <c r="B409" s="38"/>
      <c r="C409" s="147"/>
      <c r="D409" s="38"/>
      <c r="E409" s="35"/>
      <c r="F409" s="35"/>
      <c r="G409" s="35"/>
    </row>
    <row r="410" spans="1:7" x14ac:dyDescent="0.35">
      <c r="A410" s="38" t="s">
        <v>2722</v>
      </c>
      <c r="B410" s="38"/>
      <c r="C410" s="147"/>
      <c r="D410" s="38"/>
      <c r="E410" s="35"/>
      <c r="F410" s="35"/>
      <c r="G410" s="35"/>
    </row>
    <row r="411" spans="1:7" x14ac:dyDescent="0.35">
      <c r="A411" s="38" t="s">
        <v>2723</v>
      </c>
      <c r="B411" s="38"/>
      <c r="C411" s="147"/>
      <c r="D411" s="38"/>
      <c r="E411" s="35"/>
      <c r="F411" s="35"/>
      <c r="G411" s="35"/>
    </row>
    <row r="412" spans="1:7" x14ac:dyDescent="0.35">
      <c r="A412" s="38" t="s">
        <v>2724</v>
      </c>
      <c r="B412" s="38"/>
      <c r="C412" s="147"/>
      <c r="D412" s="38"/>
      <c r="E412" s="35"/>
      <c r="F412" s="35"/>
      <c r="G412" s="35"/>
    </row>
    <row r="413" spans="1:7" x14ac:dyDescent="0.35">
      <c r="A413" s="38" t="s">
        <v>2725</v>
      </c>
      <c r="B413" s="38"/>
      <c r="C413" s="147"/>
      <c r="D413" s="38"/>
      <c r="E413" s="35"/>
      <c r="F413" s="35"/>
      <c r="G413" s="35"/>
    </row>
    <row r="414" spans="1:7" x14ac:dyDescent="0.35">
      <c r="A414" s="38" t="s">
        <v>2726</v>
      </c>
      <c r="B414" s="38"/>
      <c r="C414" s="147"/>
      <c r="D414" s="38"/>
      <c r="E414" s="35"/>
      <c r="F414" s="35"/>
      <c r="G414" s="35"/>
    </row>
    <row r="415" spans="1:7" x14ac:dyDescent="0.35">
      <c r="A415" s="38" t="s">
        <v>2727</v>
      </c>
      <c r="B415" s="38"/>
      <c r="C415" s="147"/>
      <c r="D415" s="38"/>
      <c r="E415" s="35"/>
      <c r="F415" s="35"/>
      <c r="G415" s="35"/>
    </row>
    <row r="416" spans="1:7" x14ac:dyDescent="0.35">
      <c r="A416" s="38" t="s">
        <v>2728</v>
      </c>
      <c r="B416" s="38"/>
      <c r="C416" s="147"/>
      <c r="D416" s="38"/>
      <c r="E416" s="35"/>
      <c r="F416" s="35"/>
      <c r="G416" s="35"/>
    </row>
    <row r="417" spans="1:7" x14ac:dyDescent="0.35">
      <c r="A417" s="38" t="s">
        <v>2729</v>
      </c>
      <c r="B417" s="38"/>
      <c r="C417" s="147"/>
      <c r="D417" s="38"/>
      <c r="E417" s="35"/>
      <c r="F417" s="35"/>
      <c r="G417" s="35"/>
    </row>
    <row r="418" spans="1:7" x14ac:dyDescent="0.35">
      <c r="A418" s="38" t="s">
        <v>2730</v>
      </c>
      <c r="B418" s="38"/>
      <c r="C418" s="147"/>
      <c r="D418" s="38"/>
      <c r="E418" s="35"/>
      <c r="F418" s="35"/>
      <c r="G418" s="35"/>
    </row>
    <row r="419" spans="1:7" x14ac:dyDescent="0.35">
      <c r="A419" s="38" t="s">
        <v>2731</v>
      </c>
      <c r="B419" s="38"/>
      <c r="C419" s="147"/>
      <c r="D419" s="38"/>
      <c r="E419" s="35"/>
      <c r="F419" s="35"/>
      <c r="G419" s="35"/>
    </row>
    <row r="420" spans="1:7" x14ac:dyDescent="0.35">
      <c r="A420" s="38" t="s">
        <v>2732</v>
      </c>
      <c r="B420" s="38"/>
      <c r="C420" s="147"/>
      <c r="D420" s="38"/>
      <c r="E420" s="35"/>
      <c r="F420" s="35"/>
      <c r="G420" s="35"/>
    </row>
    <row r="421" spans="1:7" x14ac:dyDescent="0.35">
      <c r="A421" s="38" t="s">
        <v>2733</v>
      </c>
      <c r="B421" s="38"/>
      <c r="C421" s="147"/>
      <c r="D421" s="38"/>
      <c r="E421" s="35"/>
      <c r="F421" s="35"/>
      <c r="G421" s="35"/>
    </row>
    <row r="422" spans="1:7" x14ac:dyDescent="0.35">
      <c r="A422" s="38" t="s">
        <v>2734</v>
      </c>
      <c r="B422" s="38"/>
      <c r="C422" s="147"/>
      <c r="D422" s="38"/>
      <c r="E422" s="35"/>
      <c r="F422" s="35"/>
      <c r="G422" s="35"/>
    </row>
    <row r="423" spans="1:7" x14ac:dyDescent="0.35">
      <c r="A423" s="38" t="s">
        <v>2735</v>
      </c>
      <c r="B423" s="38"/>
      <c r="C423" s="147"/>
      <c r="D423" s="38"/>
      <c r="E423" s="35"/>
      <c r="F423" s="35"/>
      <c r="G423" s="35"/>
    </row>
    <row r="424" spans="1:7" x14ac:dyDescent="0.35">
      <c r="A424" s="38" t="s">
        <v>2736</v>
      </c>
      <c r="B424" s="38"/>
      <c r="C424" s="147"/>
      <c r="D424" s="38"/>
      <c r="E424" s="35"/>
      <c r="F424" s="35"/>
      <c r="G424" s="35"/>
    </row>
    <row r="425" spans="1:7" x14ac:dyDescent="0.35">
      <c r="A425" s="38" t="s">
        <v>2737</v>
      </c>
      <c r="B425" s="38"/>
      <c r="C425" s="147"/>
      <c r="D425" s="38"/>
      <c r="E425" s="35"/>
      <c r="F425" s="35"/>
      <c r="G425" s="35"/>
    </row>
    <row r="426" spans="1:7" x14ac:dyDescent="0.35">
      <c r="A426" s="38" t="s">
        <v>2738</v>
      </c>
      <c r="B426" s="38"/>
      <c r="C426" s="147"/>
      <c r="D426" s="38"/>
      <c r="E426" s="35"/>
      <c r="F426" s="35"/>
      <c r="G426" s="35"/>
    </row>
    <row r="427" spans="1:7" x14ac:dyDescent="0.35">
      <c r="A427" s="38" t="s">
        <v>2739</v>
      </c>
      <c r="B427" s="38"/>
      <c r="C427" s="147"/>
      <c r="D427" s="38"/>
      <c r="E427" s="35"/>
      <c r="F427" s="35"/>
      <c r="G427" s="35"/>
    </row>
    <row r="428" spans="1:7" x14ac:dyDescent="0.35">
      <c r="A428" s="38" t="s">
        <v>2740</v>
      </c>
      <c r="B428" s="38"/>
      <c r="C428" s="147"/>
      <c r="D428" s="38"/>
      <c r="E428" s="35"/>
      <c r="F428" s="35"/>
      <c r="G428" s="35"/>
    </row>
    <row r="429" spans="1:7" x14ac:dyDescent="0.35">
      <c r="A429" s="38" t="s">
        <v>2741</v>
      </c>
      <c r="B429" s="38"/>
      <c r="C429" s="147"/>
      <c r="D429" s="38"/>
      <c r="E429" s="35"/>
      <c r="F429" s="35"/>
      <c r="G429" s="35"/>
    </row>
    <row r="430" spans="1:7" x14ac:dyDescent="0.35">
      <c r="A430" s="38" t="s">
        <v>2742</v>
      </c>
      <c r="B430" s="38"/>
      <c r="C430" s="147"/>
      <c r="D430" s="38"/>
      <c r="E430" s="35"/>
      <c r="F430" s="35"/>
      <c r="G430" s="35"/>
    </row>
    <row r="431" spans="1:7" x14ac:dyDescent="0.35">
      <c r="A431" s="38" t="s">
        <v>2743</v>
      </c>
      <c r="B431" s="38"/>
      <c r="C431" s="147"/>
      <c r="D431" s="38"/>
      <c r="E431" s="35"/>
      <c r="F431" s="35"/>
      <c r="G431" s="35"/>
    </row>
    <row r="432" spans="1:7" ht="18.5" x14ac:dyDescent="0.35">
      <c r="A432" s="137"/>
      <c r="B432" s="444" t="s">
        <v>2744</v>
      </c>
      <c r="C432" s="137"/>
      <c r="D432" s="137"/>
      <c r="E432" s="137"/>
      <c r="F432" s="137"/>
      <c r="G432" s="137"/>
    </row>
    <row r="433" spans="1:7" x14ac:dyDescent="0.35">
      <c r="A433" s="63"/>
      <c r="B433" s="63" t="s">
        <v>1211</v>
      </c>
      <c r="C433" s="63" t="s">
        <v>932</v>
      </c>
      <c r="D433" s="63" t="s">
        <v>933</v>
      </c>
      <c r="E433" s="63"/>
      <c r="F433" s="63" t="s">
        <v>726</v>
      </c>
      <c r="G433" s="63" t="s">
        <v>934</v>
      </c>
    </row>
    <row r="434" spans="1:7" x14ac:dyDescent="0.35">
      <c r="A434" s="38" t="s">
        <v>2745</v>
      </c>
      <c r="B434" s="38" t="s">
        <v>936</v>
      </c>
      <c r="C434" s="439" t="s">
        <v>620</v>
      </c>
      <c r="D434" s="52"/>
      <c r="E434" s="52"/>
      <c r="F434" s="91"/>
      <c r="G434" s="91"/>
    </row>
    <row r="435" spans="1:7" x14ac:dyDescent="0.35">
      <c r="A435" s="52"/>
      <c r="B435" s="38"/>
      <c r="C435" s="38"/>
      <c r="D435" s="52"/>
      <c r="E435" s="52"/>
      <c r="F435" s="91"/>
      <c r="G435" s="91"/>
    </row>
    <row r="436" spans="1:7" x14ac:dyDescent="0.35">
      <c r="A436" s="38"/>
      <c r="B436" s="38" t="s">
        <v>937</v>
      </c>
      <c r="C436" s="38"/>
      <c r="D436" s="52"/>
      <c r="E436" s="52"/>
      <c r="F436" s="91"/>
      <c r="G436" s="91"/>
    </row>
    <row r="437" spans="1:7" x14ac:dyDescent="0.35">
      <c r="A437" s="38" t="s">
        <v>2746</v>
      </c>
      <c r="B437" s="438" t="s">
        <v>1067</v>
      </c>
      <c r="C437" s="439" t="s">
        <v>620</v>
      </c>
      <c r="D437" s="439" t="s">
        <v>620</v>
      </c>
      <c r="E437" s="52"/>
      <c r="F437" s="79" t="str">
        <f>IF($C$461=0,"",IF(C437="[for completion]","",IF(C437="","",C437/$C$461)))</f>
        <v/>
      </c>
      <c r="G437" s="79" t="str">
        <f>IF($D$461=0,"",IF(D437="[for completion]","",IF(D437="","",D437/$D$461)))</f>
        <v/>
      </c>
    </row>
    <row r="438" spans="1:7" x14ac:dyDescent="0.35">
      <c r="A438" s="38" t="s">
        <v>2747</v>
      </c>
      <c r="B438" s="438" t="s">
        <v>1067</v>
      </c>
      <c r="C438" s="439" t="s">
        <v>620</v>
      </c>
      <c r="D438" s="439" t="s">
        <v>620</v>
      </c>
      <c r="E438" s="52"/>
      <c r="F438" s="79" t="str">
        <f t="shared" ref="F438:F460" si="17">IF($C$461=0,"",IF(C438="[for completion]","",IF(C438="","",C438/$C$461)))</f>
        <v/>
      </c>
      <c r="G438" s="79" t="str">
        <f t="shared" ref="G438:G460" si="18">IF($D$461=0,"",IF(D438="[for completion]","",IF(D438="","",D438/$D$461)))</f>
        <v/>
      </c>
    </row>
    <row r="439" spans="1:7" x14ac:dyDescent="0.35">
      <c r="A439" s="38" t="s">
        <v>2748</v>
      </c>
      <c r="B439" s="438" t="s">
        <v>1067</v>
      </c>
      <c r="C439" s="439" t="s">
        <v>620</v>
      </c>
      <c r="D439" s="439" t="s">
        <v>620</v>
      </c>
      <c r="E439" s="52"/>
      <c r="F439" s="79" t="str">
        <f t="shared" si="17"/>
        <v/>
      </c>
      <c r="G439" s="79" t="str">
        <f t="shared" si="18"/>
        <v/>
      </c>
    </row>
    <row r="440" spans="1:7" x14ac:dyDescent="0.35">
      <c r="A440" s="38" t="s">
        <v>2749</v>
      </c>
      <c r="B440" s="438" t="s">
        <v>1067</v>
      </c>
      <c r="C440" s="439" t="s">
        <v>620</v>
      </c>
      <c r="D440" s="439" t="s">
        <v>620</v>
      </c>
      <c r="E440" s="52"/>
      <c r="F440" s="79" t="str">
        <f t="shared" si="17"/>
        <v/>
      </c>
      <c r="G440" s="79" t="str">
        <f t="shared" si="18"/>
        <v/>
      </c>
    </row>
    <row r="441" spans="1:7" x14ac:dyDescent="0.35">
      <c r="A441" s="38" t="s">
        <v>2750</v>
      </c>
      <c r="B441" s="438" t="s">
        <v>1067</v>
      </c>
      <c r="C441" s="439" t="s">
        <v>620</v>
      </c>
      <c r="D441" s="439" t="s">
        <v>620</v>
      </c>
      <c r="E441" s="52"/>
      <c r="F441" s="79" t="str">
        <f t="shared" si="17"/>
        <v/>
      </c>
      <c r="G441" s="79" t="str">
        <f t="shared" si="18"/>
        <v/>
      </c>
    </row>
    <row r="442" spans="1:7" x14ac:dyDescent="0.35">
      <c r="A442" s="38" t="s">
        <v>2751</v>
      </c>
      <c r="B442" s="438" t="s">
        <v>1067</v>
      </c>
      <c r="C442" s="439" t="s">
        <v>620</v>
      </c>
      <c r="D442" s="439" t="s">
        <v>620</v>
      </c>
      <c r="E442" s="52"/>
      <c r="F442" s="79" t="str">
        <f t="shared" si="17"/>
        <v/>
      </c>
      <c r="G442" s="79" t="str">
        <f t="shared" si="18"/>
        <v/>
      </c>
    </row>
    <row r="443" spans="1:7" x14ac:dyDescent="0.35">
      <c r="A443" s="38" t="s">
        <v>2752</v>
      </c>
      <c r="B443" s="438" t="s">
        <v>1067</v>
      </c>
      <c r="C443" s="439" t="s">
        <v>620</v>
      </c>
      <c r="D443" s="439" t="s">
        <v>620</v>
      </c>
      <c r="E443" s="52"/>
      <c r="F443" s="79" t="str">
        <f t="shared" si="17"/>
        <v/>
      </c>
      <c r="G443" s="79" t="str">
        <f t="shared" si="18"/>
        <v/>
      </c>
    </row>
    <row r="444" spans="1:7" x14ac:dyDescent="0.35">
      <c r="A444" s="38" t="s">
        <v>2753</v>
      </c>
      <c r="B444" s="438" t="s">
        <v>1067</v>
      </c>
      <c r="C444" s="439" t="s">
        <v>620</v>
      </c>
      <c r="D444" s="442" t="s">
        <v>620</v>
      </c>
      <c r="E444" s="52"/>
      <c r="F444" s="79" t="str">
        <f t="shared" si="17"/>
        <v/>
      </c>
      <c r="G444" s="79" t="str">
        <f t="shared" si="18"/>
        <v/>
      </c>
    </row>
    <row r="445" spans="1:7" x14ac:dyDescent="0.35">
      <c r="A445" s="38" t="s">
        <v>2754</v>
      </c>
      <c r="B445" s="438" t="s">
        <v>1067</v>
      </c>
      <c r="C445" s="439" t="s">
        <v>620</v>
      </c>
      <c r="D445" s="442" t="s">
        <v>620</v>
      </c>
      <c r="E445" s="52"/>
      <c r="F445" s="79" t="str">
        <f t="shared" si="17"/>
        <v/>
      </c>
      <c r="G445" s="79" t="str">
        <f t="shared" si="18"/>
        <v/>
      </c>
    </row>
    <row r="446" spans="1:7" x14ac:dyDescent="0.35">
      <c r="A446" s="38" t="s">
        <v>2755</v>
      </c>
      <c r="B446" s="438" t="s">
        <v>1067</v>
      </c>
      <c r="C446" s="439" t="s">
        <v>620</v>
      </c>
      <c r="D446" s="442" t="s">
        <v>620</v>
      </c>
      <c r="E446" s="59"/>
      <c r="F446" s="79" t="str">
        <f t="shared" si="17"/>
        <v/>
      </c>
      <c r="G446" s="79" t="str">
        <f t="shared" si="18"/>
        <v/>
      </c>
    </row>
    <row r="447" spans="1:7" x14ac:dyDescent="0.35">
      <c r="A447" s="38" t="s">
        <v>2756</v>
      </c>
      <c r="B447" s="438" t="s">
        <v>1067</v>
      </c>
      <c r="C447" s="439" t="s">
        <v>620</v>
      </c>
      <c r="D447" s="442" t="s">
        <v>620</v>
      </c>
      <c r="E447" s="59"/>
      <c r="F447" s="79" t="str">
        <f t="shared" si="17"/>
        <v/>
      </c>
      <c r="G447" s="79" t="str">
        <f t="shared" si="18"/>
        <v/>
      </c>
    </row>
    <row r="448" spans="1:7" x14ac:dyDescent="0.35">
      <c r="A448" s="38" t="s">
        <v>2757</v>
      </c>
      <c r="B448" s="438" t="s">
        <v>1067</v>
      </c>
      <c r="C448" s="439" t="s">
        <v>620</v>
      </c>
      <c r="D448" s="442" t="s">
        <v>620</v>
      </c>
      <c r="E448" s="59"/>
      <c r="F448" s="79" t="str">
        <f t="shared" si="17"/>
        <v/>
      </c>
      <c r="G448" s="79" t="str">
        <f t="shared" si="18"/>
        <v/>
      </c>
    </row>
    <row r="449" spans="1:7" x14ac:dyDescent="0.35">
      <c r="A449" s="38" t="s">
        <v>2758</v>
      </c>
      <c r="B449" s="438" t="s">
        <v>1067</v>
      </c>
      <c r="C449" s="439" t="s">
        <v>620</v>
      </c>
      <c r="D449" s="442" t="s">
        <v>620</v>
      </c>
      <c r="E449" s="59"/>
      <c r="F449" s="79" t="str">
        <f t="shared" si="17"/>
        <v/>
      </c>
      <c r="G449" s="79" t="str">
        <f t="shared" si="18"/>
        <v/>
      </c>
    </row>
    <row r="450" spans="1:7" x14ac:dyDescent="0.35">
      <c r="A450" s="38" t="s">
        <v>2759</v>
      </c>
      <c r="B450" s="438" t="s">
        <v>1067</v>
      </c>
      <c r="C450" s="439" t="s">
        <v>620</v>
      </c>
      <c r="D450" s="442" t="s">
        <v>620</v>
      </c>
      <c r="E450" s="59"/>
      <c r="F450" s="79" t="str">
        <f t="shared" si="17"/>
        <v/>
      </c>
      <c r="G450" s="79" t="str">
        <f t="shared" si="18"/>
        <v/>
      </c>
    </row>
    <row r="451" spans="1:7" x14ac:dyDescent="0.35">
      <c r="A451" s="38" t="s">
        <v>2760</v>
      </c>
      <c r="B451" s="438" t="s">
        <v>1067</v>
      </c>
      <c r="C451" s="439" t="s">
        <v>620</v>
      </c>
      <c r="D451" s="442" t="s">
        <v>620</v>
      </c>
      <c r="E451" s="59"/>
      <c r="F451" s="79" t="str">
        <f t="shared" si="17"/>
        <v/>
      </c>
      <c r="G451" s="79" t="str">
        <f t="shared" si="18"/>
        <v/>
      </c>
    </row>
    <row r="452" spans="1:7" x14ac:dyDescent="0.35">
      <c r="A452" s="38" t="s">
        <v>2761</v>
      </c>
      <c r="B452" s="438" t="s">
        <v>1067</v>
      </c>
      <c r="C452" s="439" t="s">
        <v>620</v>
      </c>
      <c r="D452" s="442" t="s">
        <v>620</v>
      </c>
      <c r="E452" s="38"/>
      <c r="F452" s="79" t="str">
        <f t="shared" si="17"/>
        <v/>
      </c>
      <c r="G452" s="79" t="str">
        <f t="shared" si="18"/>
        <v/>
      </c>
    </row>
    <row r="453" spans="1:7" x14ac:dyDescent="0.35">
      <c r="A453" s="38" t="s">
        <v>2762</v>
      </c>
      <c r="B453" s="438" t="s">
        <v>1067</v>
      </c>
      <c r="C453" s="439" t="s">
        <v>620</v>
      </c>
      <c r="D453" s="442" t="s">
        <v>620</v>
      </c>
      <c r="E453" s="143"/>
      <c r="F453" s="79" t="str">
        <f t="shared" si="17"/>
        <v/>
      </c>
      <c r="G453" s="79" t="str">
        <f t="shared" si="18"/>
        <v/>
      </c>
    </row>
    <row r="454" spans="1:7" x14ac:dyDescent="0.35">
      <c r="A454" s="38" t="s">
        <v>2763</v>
      </c>
      <c r="B454" s="438" t="s">
        <v>1067</v>
      </c>
      <c r="C454" s="439" t="s">
        <v>620</v>
      </c>
      <c r="D454" s="442" t="s">
        <v>620</v>
      </c>
      <c r="E454" s="143"/>
      <c r="F454" s="79" t="str">
        <f t="shared" si="17"/>
        <v/>
      </c>
      <c r="G454" s="79" t="str">
        <f t="shared" si="18"/>
        <v/>
      </c>
    </row>
    <row r="455" spans="1:7" x14ac:dyDescent="0.35">
      <c r="A455" s="38" t="s">
        <v>2764</v>
      </c>
      <c r="B455" s="438" t="s">
        <v>1067</v>
      </c>
      <c r="C455" s="439" t="s">
        <v>620</v>
      </c>
      <c r="D455" s="442" t="s">
        <v>620</v>
      </c>
      <c r="E455" s="143"/>
      <c r="F455" s="79" t="str">
        <f t="shared" si="17"/>
        <v/>
      </c>
      <c r="G455" s="79" t="str">
        <f t="shared" si="18"/>
        <v/>
      </c>
    </row>
    <row r="456" spans="1:7" x14ac:dyDescent="0.35">
      <c r="A456" s="38" t="s">
        <v>2765</v>
      </c>
      <c r="B456" s="438" t="s">
        <v>1067</v>
      </c>
      <c r="C456" s="439" t="s">
        <v>620</v>
      </c>
      <c r="D456" s="442" t="s">
        <v>620</v>
      </c>
      <c r="E456" s="143"/>
      <c r="F456" s="79" t="str">
        <f t="shared" si="17"/>
        <v/>
      </c>
      <c r="G456" s="79" t="str">
        <f t="shared" si="18"/>
        <v/>
      </c>
    </row>
    <row r="457" spans="1:7" x14ac:dyDescent="0.35">
      <c r="A457" s="38" t="s">
        <v>2766</v>
      </c>
      <c r="B457" s="438" t="s">
        <v>1067</v>
      </c>
      <c r="C457" s="439" t="s">
        <v>620</v>
      </c>
      <c r="D457" s="442" t="s">
        <v>620</v>
      </c>
      <c r="E457" s="143"/>
      <c r="F457" s="79" t="str">
        <f t="shared" si="17"/>
        <v/>
      </c>
      <c r="G457" s="79" t="str">
        <f t="shared" si="18"/>
        <v/>
      </c>
    </row>
    <row r="458" spans="1:7" x14ac:dyDescent="0.35">
      <c r="A458" s="38" t="s">
        <v>2767</v>
      </c>
      <c r="B458" s="438" t="s">
        <v>1067</v>
      </c>
      <c r="C458" s="439" t="s">
        <v>620</v>
      </c>
      <c r="D458" s="442" t="s">
        <v>620</v>
      </c>
      <c r="E458" s="143"/>
      <c r="F458" s="79" t="str">
        <f t="shared" si="17"/>
        <v/>
      </c>
      <c r="G458" s="79" t="str">
        <f t="shared" si="18"/>
        <v/>
      </c>
    </row>
    <row r="459" spans="1:7" x14ac:dyDescent="0.35">
      <c r="A459" s="38" t="s">
        <v>2768</v>
      </c>
      <c r="B459" s="438" t="s">
        <v>1067</v>
      </c>
      <c r="C459" s="439" t="s">
        <v>620</v>
      </c>
      <c r="D459" s="442" t="s">
        <v>620</v>
      </c>
      <c r="E459" s="143"/>
      <c r="F459" s="79" t="str">
        <f t="shared" si="17"/>
        <v/>
      </c>
      <c r="G459" s="79" t="str">
        <f t="shared" si="18"/>
        <v/>
      </c>
    </row>
    <row r="460" spans="1:7" x14ac:dyDescent="0.35">
      <c r="A460" s="38" t="s">
        <v>2769</v>
      </c>
      <c r="B460" s="438" t="s">
        <v>1067</v>
      </c>
      <c r="C460" s="439" t="s">
        <v>620</v>
      </c>
      <c r="D460" s="442" t="s">
        <v>620</v>
      </c>
      <c r="E460" s="143"/>
      <c r="F460" s="79" t="str">
        <f t="shared" si="17"/>
        <v/>
      </c>
      <c r="G460" s="79" t="str">
        <f t="shared" si="18"/>
        <v/>
      </c>
    </row>
    <row r="461" spans="1:7" x14ac:dyDescent="0.35">
      <c r="A461" s="38" t="s">
        <v>2770</v>
      </c>
      <c r="B461" s="59" t="s">
        <v>265</v>
      </c>
      <c r="C461" s="83">
        <f>SUM(C437:C460)</f>
        <v>0</v>
      </c>
      <c r="D461" s="38">
        <f>SUM(D437:D460)</f>
        <v>0</v>
      </c>
      <c r="E461" s="143"/>
      <c r="F461" s="144">
        <f>SUM(F437:F460)</f>
        <v>0</v>
      </c>
      <c r="G461" s="144">
        <f>SUM(G437:G460)</f>
        <v>0</v>
      </c>
    </row>
    <row r="462" spans="1:7" x14ac:dyDescent="0.35">
      <c r="A462" s="63"/>
      <c r="B462" s="63" t="s">
        <v>1238</v>
      </c>
      <c r="C462" s="63" t="s">
        <v>932</v>
      </c>
      <c r="D462" s="63" t="s">
        <v>933</v>
      </c>
      <c r="E462" s="63"/>
      <c r="F462" s="63" t="s">
        <v>726</v>
      </c>
      <c r="G462" s="63" t="s">
        <v>934</v>
      </c>
    </row>
    <row r="463" spans="1:7" x14ac:dyDescent="0.35">
      <c r="A463" s="38" t="s">
        <v>2771</v>
      </c>
      <c r="B463" s="38" t="s">
        <v>971</v>
      </c>
      <c r="C463" s="443" t="s">
        <v>620</v>
      </c>
      <c r="D463" s="38"/>
      <c r="E463" s="38"/>
      <c r="F463" s="38"/>
      <c r="G463" s="38"/>
    </row>
    <row r="464" spans="1:7" x14ac:dyDescent="0.35">
      <c r="A464" s="38"/>
      <c r="B464" s="38"/>
      <c r="C464" s="38"/>
      <c r="D464" s="38"/>
      <c r="E464" s="38"/>
      <c r="F464" s="38"/>
      <c r="G464" s="38"/>
    </row>
    <row r="465" spans="1:7" x14ac:dyDescent="0.35">
      <c r="A465" s="38"/>
      <c r="B465" s="59" t="s">
        <v>972</v>
      </c>
      <c r="C465" s="38"/>
      <c r="D465" s="38"/>
      <c r="E465" s="38"/>
      <c r="F465" s="38"/>
      <c r="G465" s="38"/>
    </row>
    <row r="466" spans="1:7" x14ac:dyDescent="0.35">
      <c r="A466" s="38" t="s">
        <v>2772</v>
      </c>
      <c r="B466" s="38" t="s">
        <v>974</v>
      </c>
      <c r="C466" s="439" t="s">
        <v>620</v>
      </c>
      <c r="D466" s="442" t="s">
        <v>620</v>
      </c>
      <c r="E466" s="38"/>
      <c r="F466" s="79" t="str">
        <f>IF($C$474=0,"",IF(C466="[for completion]","",IF(C466="","",C466/$C$474)))</f>
        <v/>
      </c>
      <c r="G466" s="79" t="str">
        <f>IF($D$474=0,"",IF(D466="[for completion]","",IF(D466="","",D466/$D$474)))</f>
        <v/>
      </c>
    </row>
    <row r="467" spans="1:7" x14ac:dyDescent="0.35">
      <c r="A467" s="38" t="s">
        <v>2773</v>
      </c>
      <c r="B467" s="38" t="s">
        <v>976</v>
      </c>
      <c r="C467" s="439" t="s">
        <v>620</v>
      </c>
      <c r="D467" s="442" t="s">
        <v>620</v>
      </c>
      <c r="E467" s="38"/>
      <c r="F467" s="79" t="str">
        <f t="shared" ref="F467:F473" si="19">IF($C$474=0,"",IF(C467="[for completion]","",IF(C467="","",C467/$C$474)))</f>
        <v/>
      </c>
      <c r="G467" s="79" t="str">
        <f t="shared" ref="G467:G473" si="20">IF($D$474=0,"",IF(D467="[for completion]","",IF(D467="","",D467/$D$474)))</f>
        <v/>
      </c>
    </row>
    <row r="468" spans="1:7" x14ac:dyDescent="0.35">
      <c r="A468" s="38" t="s">
        <v>2774</v>
      </c>
      <c r="B468" s="38" t="s">
        <v>978</v>
      </c>
      <c r="C468" s="439" t="s">
        <v>620</v>
      </c>
      <c r="D468" s="442" t="s">
        <v>620</v>
      </c>
      <c r="E468" s="38"/>
      <c r="F468" s="79" t="str">
        <f t="shared" si="19"/>
        <v/>
      </c>
      <c r="G468" s="79" t="str">
        <f t="shared" si="20"/>
        <v/>
      </c>
    </row>
    <row r="469" spans="1:7" x14ac:dyDescent="0.35">
      <c r="A469" s="38" t="s">
        <v>2775</v>
      </c>
      <c r="B469" s="38" t="s">
        <v>980</v>
      </c>
      <c r="C469" s="439" t="s">
        <v>620</v>
      </c>
      <c r="D469" s="442" t="s">
        <v>620</v>
      </c>
      <c r="E469" s="38"/>
      <c r="F469" s="79" t="str">
        <f t="shared" si="19"/>
        <v/>
      </c>
      <c r="G469" s="79" t="str">
        <f t="shared" si="20"/>
        <v/>
      </c>
    </row>
    <row r="470" spans="1:7" x14ac:dyDescent="0.35">
      <c r="A470" s="38" t="s">
        <v>2776</v>
      </c>
      <c r="B470" s="38" t="s">
        <v>982</v>
      </c>
      <c r="C470" s="439" t="s">
        <v>620</v>
      </c>
      <c r="D470" s="442" t="s">
        <v>620</v>
      </c>
      <c r="E470" s="38"/>
      <c r="F470" s="79" t="str">
        <f t="shared" si="19"/>
        <v/>
      </c>
      <c r="G470" s="79" t="str">
        <f t="shared" si="20"/>
        <v/>
      </c>
    </row>
    <row r="471" spans="1:7" x14ac:dyDescent="0.35">
      <c r="A471" s="38" t="s">
        <v>2777</v>
      </c>
      <c r="B471" s="38" t="s">
        <v>984</v>
      </c>
      <c r="C471" s="439" t="s">
        <v>620</v>
      </c>
      <c r="D471" s="442" t="s">
        <v>620</v>
      </c>
      <c r="E471" s="38"/>
      <c r="F471" s="79" t="str">
        <f t="shared" si="19"/>
        <v/>
      </c>
      <c r="G471" s="79" t="str">
        <f t="shared" si="20"/>
        <v/>
      </c>
    </row>
    <row r="472" spans="1:7" x14ac:dyDescent="0.35">
      <c r="A472" s="38" t="s">
        <v>2778</v>
      </c>
      <c r="B472" s="38" t="s">
        <v>986</v>
      </c>
      <c r="C472" s="439" t="s">
        <v>620</v>
      </c>
      <c r="D472" s="442" t="s">
        <v>620</v>
      </c>
      <c r="E472" s="38"/>
      <c r="F472" s="79" t="str">
        <f t="shared" si="19"/>
        <v/>
      </c>
      <c r="G472" s="79" t="str">
        <f t="shared" si="20"/>
        <v/>
      </c>
    </row>
    <row r="473" spans="1:7" x14ac:dyDescent="0.35">
      <c r="A473" s="38" t="s">
        <v>2779</v>
      </c>
      <c r="B473" s="38" t="s">
        <v>988</v>
      </c>
      <c r="C473" s="439" t="s">
        <v>620</v>
      </c>
      <c r="D473" s="442" t="s">
        <v>620</v>
      </c>
      <c r="E473" s="38"/>
      <c r="F473" s="79" t="str">
        <f t="shared" si="19"/>
        <v/>
      </c>
      <c r="G473" s="79" t="str">
        <f t="shared" si="20"/>
        <v/>
      </c>
    </row>
    <row r="474" spans="1:7" x14ac:dyDescent="0.35">
      <c r="A474" s="38" t="s">
        <v>2780</v>
      </c>
      <c r="B474" s="82" t="s">
        <v>265</v>
      </c>
      <c r="C474" s="70">
        <f>SUM(C466:C473)</f>
        <v>0</v>
      </c>
      <c r="D474" s="78">
        <f>SUM(D466:D473)</f>
        <v>0</v>
      </c>
      <c r="E474" s="38"/>
      <c r="F474" s="126">
        <f>SUM(F466:F473)</f>
        <v>0</v>
      </c>
      <c r="G474" s="126">
        <f>SUM(G466:G473)</f>
        <v>0</v>
      </c>
    </row>
    <row r="475" spans="1:7" x14ac:dyDescent="0.35">
      <c r="A475" s="38" t="s">
        <v>2781</v>
      </c>
      <c r="B475" s="85" t="s">
        <v>991</v>
      </c>
      <c r="C475" s="439"/>
      <c r="D475" s="442"/>
      <c r="E475" s="38"/>
      <c r="F475" s="79" t="s">
        <v>2121</v>
      </c>
      <c r="G475" s="79" t="s">
        <v>2121</v>
      </c>
    </row>
    <row r="476" spans="1:7" x14ac:dyDescent="0.35">
      <c r="A476" s="38" t="s">
        <v>2782</v>
      </c>
      <c r="B476" s="85" t="s">
        <v>993</v>
      </c>
      <c r="C476" s="439"/>
      <c r="D476" s="442"/>
      <c r="E476" s="38"/>
      <c r="F476" s="79" t="s">
        <v>2121</v>
      </c>
      <c r="G476" s="79" t="s">
        <v>2121</v>
      </c>
    </row>
    <row r="477" spans="1:7" x14ac:dyDescent="0.35">
      <c r="A477" s="38" t="s">
        <v>2783</v>
      </c>
      <c r="B477" s="85" t="s">
        <v>995</v>
      </c>
      <c r="C477" s="439"/>
      <c r="D477" s="442"/>
      <c r="E477" s="38"/>
      <c r="F477" s="79" t="s">
        <v>2121</v>
      </c>
      <c r="G477" s="79" t="s">
        <v>2121</v>
      </c>
    </row>
    <row r="478" spans="1:7" x14ac:dyDescent="0.35">
      <c r="A478" s="38" t="s">
        <v>2784</v>
      </c>
      <c r="B478" s="85" t="s">
        <v>997</v>
      </c>
      <c r="C478" s="439"/>
      <c r="D478" s="442"/>
      <c r="E478" s="38"/>
      <c r="F478" s="79" t="s">
        <v>2121</v>
      </c>
      <c r="G478" s="79" t="s">
        <v>2121</v>
      </c>
    </row>
    <row r="479" spans="1:7" x14ac:dyDescent="0.35">
      <c r="A479" s="38" t="s">
        <v>2785</v>
      </c>
      <c r="B479" s="85" t="s">
        <v>999</v>
      </c>
      <c r="C479" s="439"/>
      <c r="D479" s="442"/>
      <c r="E479" s="38"/>
      <c r="F479" s="79" t="s">
        <v>2121</v>
      </c>
      <c r="G479" s="79" t="s">
        <v>2121</v>
      </c>
    </row>
    <row r="480" spans="1:7" x14ac:dyDescent="0.35">
      <c r="A480" s="38" t="s">
        <v>2786</v>
      </c>
      <c r="B480" s="85" t="s">
        <v>1001</v>
      </c>
      <c r="C480" s="439"/>
      <c r="D480" s="442"/>
      <c r="E480" s="38"/>
      <c r="F480" s="79" t="s">
        <v>2121</v>
      </c>
      <c r="G480" s="79" t="s">
        <v>2121</v>
      </c>
    </row>
    <row r="481" spans="1:7" x14ac:dyDescent="0.35">
      <c r="A481" s="38" t="s">
        <v>2787</v>
      </c>
      <c r="B481" s="85"/>
      <c r="C481" s="38"/>
      <c r="D481" s="38"/>
      <c r="E481" s="38"/>
      <c r="F481" s="80"/>
      <c r="G481" s="80"/>
    </row>
    <row r="482" spans="1:7" x14ac:dyDescent="0.35">
      <c r="A482" s="38" t="s">
        <v>2788</v>
      </c>
      <c r="B482" s="85"/>
      <c r="C482" s="38"/>
      <c r="D482" s="38"/>
      <c r="E482" s="38"/>
      <c r="F482" s="80"/>
      <c r="G482" s="80"/>
    </row>
    <row r="483" spans="1:7" x14ac:dyDescent="0.35">
      <c r="A483" s="38" t="s">
        <v>2789</v>
      </c>
      <c r="B483" s="85"/>
      <c r="C483" s="38"/>
      <c r="D483" s="38"/>
      <c r="E483" s="38"/>
      <c r="F483" s="143"/>
      <c r="G483" s="143"/>
    </row>
    <row r="484" spans="1:7" x14ac:dyDescent="0.35">
      <c r="A484" s="63"/>
      <c r="B484" s="63" t="s">
        <v>1258</v>
      </c>
      <c r="C484" s="63" t="s">
        <v>932</v>
      </c>
      <c r="D484" s="63" t="s">
        <v>933</v>
      </c>
      <c r="E484" s="63"/>
      <c r="F484" s="63" t="s">
        <v>726</v>
      </c>
      <c r="G484" s="63" t="s">
        <v>934</v>
      </c>
    </row>
    <row r="485" spans="1:7" x14ac:dyDescent="0.35">
      <c r="A485" s="38" t="s">
        <v>2790</v>
      </c>
      <c r="B485" s="38" t="s">
        <v>971</v>
      </c>
      <c r="C485" s="443" t="s">
        <v>1260</v>
      </c>
      <c r="D485" s="38"/>
      <c r="E485" s="38"/>
      <c r="F485" s="38"/>
      <c r="G485" s="38"/>
    </row>
    <row r="486" spans="1:7" x14ac:dyDescent="0.35">
      <c r="A486" s="38"/>
      <c r="B486" s="38"/>
      <c r="C486" s="38"/>
      <c r="D486" s="38"/>
      <c r="E486" s="38"/>
      <c r="F486" s="38"/>
      <c r="G486" s="38"/>
    </row>
    <row r="487" spans="1:7" x14ac:dyDescent="0.35">
      <c r="A487" s="38"/>
      <c r="B487" s="59" t="s">
        <v>972</v>
      </c>
      <c r="C487" s="38"/>
      <c r="D487" s="38"/>
      <c r="E487" s="38"/>
      <c r="F487" s="38"/>
      <c r="G487" s="38"/>
    </row>
    <row r="488" spans="1:7" x14ac:dyDescent="0.35">
      <c r="A488" s="38" t="s">
        <v>2791</v>
      </c>
      <c r="B488" s="38" t="s">
        <v>974</v>
      </c>
      <c r="C488" s="439" t="s">
        <v>1260</v>
      </c>
      <c r="D488" s="442" t="s">
        <v>1260</v>
      </c>
      <c r="E488" s="38"/>
      <c r="F488" s="79" t="str">
        <f>IF($C$496=0,"",IF(C488="[for completion]","",IF(C488="","",C488/$C$496)))</f>
        <v/>
      </c>
      <c r="G488" s="79" t="str">
        <f>IF($D$496=0,"",IF(D488="[for completion]","",IF(D488="","",D488/$D$496)))</f>
        <v/>
      </c>
    </row>
    <row r="489" spans="1:7" x14ac:dyDescent="0.35">
      <c r="A489" s="38" t="s">
        <v>2792</v>
      </c>
      <c r="B489" s="38" t="s">
        <v>976</v>
      </c>
      <c r="C489" s="439" t="s">
        <v>1260</v>
      </c>
      <c r="D489" s="442" t="s">
        <v>1260</v>
      </c>
      <c r="E489" s="38"/>
      <c r="F489" s="79" t="str">
        <f t="shared" ref="F489:F495" si="21">IF($C$496=0,"",IF(C489="[for completion]","",IF(C489="","",C489/$C$496)))</f>
        <v/>
      </c>
      <c r="G489" s="79" t="str">
        <f t="shared" ref="G489:G495" si="22">IF($D$496=0,"",IF(D489="[for completion]","",IF(D489="","",D489/$D$496)))</f>
        <v/>
      </c>
    </row>
    <row r="490" spans="1:7" x14ac:dyDescent="0.35">
      <c r="A490" s="38" t="s">
        <v>2793</v>
      </c>
      <c r="B490" s="38" t="s">
        <v>978</v>
      </c>
      <c r="C490" s="439" t="s">
        <v>1260</v>
      </c>
      <c r="D490" s="442" t="s">
        <v>1260</v>
      </c>
      <c r="E490" s="38"/>
      <c r="F490" s="79" t="str">
        <f t="shared" si="21"/>
        <v/>
      </c>
      <c r="G490" s="79" t="str">
        <f t="shared" si="22"/>
        <v/>
      </c>
    </row>
    <row r="491" spans="1:7" x14ac:dyDescent="0.35">
      <c r="A491" s="38" t="s">
        <v>2794</v>
      </c>
      <c r="B491" s="38" t="s">
        <v>980</v>
      </c>
      <c r="C491" s="439" t="s">
        <v>1260</v>
      </c>
      <c r="D491" s="442" t="s">
        <v>1260</v>
      </c>
      <c r="E491" s="38"/>
      <c r="F491" s="79" t="str">
        <f t="shared" si="21"/>
        <v/>
      </c>
      <c r="G491" s="79" t="str">
        <f t="shared" si="22"/>
        <v/>
      </c>
    </row>
    <row r="492" spans="1:7" x14ac:dyDescent="0.35">
      <c r="A492" s="38" t="s">
        <v>2795</v>
      </c>
      <c r="B492" s="38" t="s">
        <v>982</v>
      </c>
      <c r="C492" s="439" t="s">
        <v>1260</v>
      </c>
      <c r="D492" s="442" t="s">
        <v>1260</v>
      </c>
      <c r="E492" s="38"/>
      <c r="F492" s="79" t="str">
        <f t="shared" si="21"/>
        <v/>
      </c>
      <c r="G492" s="79" t="str">
        <f t="shared" si="22"/>
        <v/>
      </c>
    </row>
    <row r="493" spans="1:7" x14ac:dyDescent="0.35">
      <c r="A493" s="38" t="s">
        <v>2796</v>
      </c>
      <c r="B493" s="38" t="s">
        <v>984</v>
      </c>
      <c r="C493" s="439" t="s">
        <v>1260</v>
      </c>
      <c r="D493" s="442" t="s">
        <v>1260</v>
      </c>
      <c r="E493" s="38"/>
      <c r="F493" s="79" t="str">
        <f t="shared" si="21"/>
        <v/>
      </c>
      <c r="G493" s="79" t="str">
        <f t="shared" si="22"/>
        <v/>
      </c>
    </row>
    <row r="494" spans="1:7" x14ac:dyDescent="0.35">
      <c r="A494" s="38" t="s">
        <v>2797</v>
      </c>
      <c r="B494" s="38" t="s">
        <v>986</v>
      </c>
      <c r="C494" s="439" t="s">
        <v>1260</v>
      </c>
      <c r="D494" s="442" t="s">
        <v>1260</v>
      </c>
      <c r="E494" s="38"/>
      <c r="F494" s="79" t="str">
        <f t="shared" si="21"/>
        <v/>
      </c>
      <c r="G494" s="79" t="str">
        <f t="shared" si="22"/>
        <v/>
      </c>
    </row>
    <row r="495" spans="1:7" x14ac:dyDescent="0.35">
      <c r="A495" s="38" t="s">
        <v>2798</v>
      </c>
      <c r="B495" s="38" t="s">
        <v>988</v>
      </c>
      <c r="C495" s="439" t="s">
        <v>1260</v>
      </c>
      <c r="D495" s="436" t="s">
        <v>1260</v>
      </c>
      <c r="E495" s="38"/>
      <c r="F495" s="79" t="str">
        <f t="shared" si="21"/>
        <v/>
      </c>
      <c r="G495" s="79" t="str">
        <f t="shared" si="22"/>
        <v/>
      </c>
    </row>
    <row r="496" spans="1:7" x14ac:dyDescent="0.35">
      <c r="A496" s="38" t="s">
        <v>2799</v>
      </c>
      <c r="B496" s="82" t="s">
        <v>265</v>
      </c>
      <c r="C496" s="70">
        <f>SUM(C488:C495)</f>
        <v>0</v>
      </c>
      <c r="D496" s="78">
        <f>SUM(D488:D495)</f>
        <v>0</v>
      </c>
      <c r="E496" s="38"/>
      <c r="F496" s="126">
        <f>SUM(F488:F495)</f>
        <v>0</v>
      </c>
      <c r="G496" s="126">
        <f>SUM(G488:G495)</f>
        <v>0</v>
      </c>
    </row>
    <row r="497" spans="1:7" x14ac:dyDescent="0.35">
      <c r="A497" s="38" t="s">
        <v>2800</v>
      </c>
      <c r="B497" s="85" t="s">
        <v>991</v>
      </c>
      <c r="C497" s="70"/>
      <c r="D497" s="142"/>
      <c r="E497" s="38"/>
      <c r="F497" s="79" t="s">
        <v>2121</v>
      </c>
      <c r="G497" s="79" t="s">
        <v>2121</v>
      </c>
    </row>
    <row r="498" spans="1:7" x14ac:dyDescent="0.35">
      <c r="A498" s="38" t="s">
        <v>2801</v>
      </c>
      <c r="B498" s="85" t="s">
        <v>993</v>
      </c>
      <c r="C498" s="70"/>
      <c r="D498" s="142"/>
      <c r="E498" s="38"/>
      <c r="F498" s="79" t="s">
        <v>2121</v>
      </c>
      <c r="G498" s="79" t="s">
        <v>2121</v>
      </c>
    </row>
    <row r="499" spans="1:7" x14ac:dyDescent="0.35">
      <c r="A499" s="38" t="s">
        <v>2802</v>
      </c>
      <c r="B499" s="85" t="s">
        <v>995</v>
      </c>
      <c r="C499" s="70"/>
      <c r="D499" s="142"/>
      <c r="E499" s="38"/>
      <c r="F499" s="79" t="s">
        <v>2121</v>
      </c>
      <c r="G499" s="79" t="s">
        <v>2121</v>
      </c>
    </row>
    <row r="500" spans="1:7" x14ac:dyDescent="0.35">
      <c r="A500" s="38" t="s">
        <v>2803</v>
      </c>
      <c r="B500" s="85" t="s">
        <v>997</v>
      </c>
      <c r="C500" s="70"/>
      <c r="D500" s="142"/>
      <c r="E500" s="38"/>
      <c r="F500" s="79" t="s">
        <v>2121</v>
      </c>
      <c r="G500" s="79" t="s">
        <v>2121</v>
      </c>
    </row>
    <row r="501" spans="1:7" x14ac:dyDescent="0.35">
      <c r="A501" s="38" t="s">
        <v>2804</v>
      </c>
      <c r="B501" s="85" t="s">
        <v>999</v>
      </c>
      <c r="C501" s="70"/>
      <c r="D501" s="142"/>
      <c r="E501" s="38"/>
      <c r="F501" s="79" t="s">
        <v>2121</v>
      </c>
      <c r="G501" s="79" t="s">
        <v>2121</v>
      </c>
    </row>
    <row r="502" spans="1:7" x14ac:dyDescent="0.35">
      <c r="A502" s="38" t="s">
        <v>2805</v>
      </c>
      <c r="B502" s="85" t="s">
        <v>1001</v>
      </c>
      <c r="C502" s="70"/>
      <c r="D502" s="142"/>
      <c r="E502" s="38"/>
      <c r="F502" s="79" t="s">
        <v>2121</v>
      </c>
      <c r="G502" s="79" t="s">
        <v>2121</v>
      </c>
    </row>
    <row r="503" spans="1:7" x14ac:dyDescent="0.35">
      <c r="A503" s="38" t="s">
        <v>2806</v>
      </c>
      <c r="B503" s="85"/>
      <c r="C503" s="38"/>
      <c r="D503" s="38"/>
      <c r="E503" s="38"/>
      <c r="F503" s="79"/>
      <c r="G503" s="79"/>
    </row>
    <row r="504" spans="1:7" x14ac:dyDescent="0.35">
      <c r="A504" s="38" t="s">
        <v>2807</v>
      </c>
      <c r="B504" s="85"/>
      <c r="C504" s="38"/>
      <c r="D504" s="38"/>
      <c r="E504" s="38"/>
      <c r="F504" s="79"/>
      <c r="G504" s="79"/>
    </row>
    <row r="505" spans="1:7" x14ac:dyDescent="0.35">
      <c r="A505" s="38" t="s">
        <v>2808</v>
      </c>
      <c r="B505" s="85"/>
      <c r="C505" s="38"/>
      <c r="D505" s="38"/>
      <c r="E505" s="38"/>
      <c r="F505" s="79"/>
      <c r="G505" s="126"/>
    </row>
    <row r="506" spans="1:7" x14ac:dyDescent="0.35">
      <c r="A506" s="63"/>
      <c r="B506" s="63" t="s">
        <v>1279</v>
      </c>
      <c r="C506" s="63" t="s">
        <v>1280</v>
      </c>
      <c r="D506" s="63"/>
      <c r="E506" s="63"/>
      <c r="F506" s="63"/>
      <c r="G506" s="63"/>
    </row>
    <row r="507" spans="1:7" x14ac:dyDescent="0.35">
      <c r="A507" s="38" t="s">
        <v>2809</v>
      </c>
      <c r="B507" s="59" t="s">
        <v>1282</v>
      </c>
      <c r="C507" s="443" t="s">
        <v>620</v>
      </c>
      <c r="D507" s="443"/>
      <c r="E507" s="38"/>
      <c r="F507" s="38"/>
      <c r="G507" s="38"/>
    </row>
    <row r="508" spans="1:7" x14ac:dyDescent="0.35">
      <c r="A508" s="38" t="s">
        <v>2810</v>
      </c>
      <c r="B508" s="59" t="s">
        <v>1284</v>
      </c>
      <c r="C508" s="443" t="s">
        <v>620</v>
      </c>
      <c r="D508" s="443"/>
      <c r="E508" s="38"/>
      <c r="F508" s="38"/>
      <c r="G508" s="38"/>
    </row>
    <row r="509" spans="1:7" x14ac:dyDescent="0.35">
      <c r="A509" s="38" t="s">
        <v>2811</v>
      </c>
      <c r="B509" s="59" t="s">
        <v>1286</v>
      </c>
      <c r="C509" s="443" t="s">
        <v>620</v>
      </c>
      <c r="D509" s="443"/>
      <c r="E509" s="38"/>
      <c r="F509" s="38"/>
      <c r="G509" s="38"/>
    </row>
    <row r="510" spans="1:7" x14ac:dyDescent="0.35">
      <c r="A510" s="38" t="s">
        <v>2812</v>
      </c>
      <c r="B510" s="59" t="s">
        <v>1288</v>
      </c>
      <c r="C510" s="443" t="s">
        <v>620</v>
      </c>
      <c r="D510" s="443"/>
      <c r="E510" s="38"/>
      <c r="F510" s="38"/>
      <c r="G510" s="38"/>
    </row>
    <row r="511" spans="1:7" x14ac:dyDescent="0.35">
      <c r="A511" s="38" t="s">
        <v>2813</v>
      </c>
      <c r="B511" s="59" t="s">
        <v>1290</v>
      </c>
      <c r="C511" s="443" t="s">
        <v>620</v>
      </c>
      <c r="D511" s="443"/>
      <c r="E511" s="38"/>
      <c r="F511" s="38"/>
      <c r="G511" s="38"/>
    </row>
    <row r="512" spans="1:7" x14ac:dyDescent="0.35">
      <c r="A512" s="38" t="s">
        <v>2814</v>
      </c>
      <c r="B512" s="59" t="s">
        <v>1292</v>
      </c>
      <c r="C512" s="443" t="s">
        <v>620</v>
      </c>
      <c r="D512" s="443"/>
      <c r="E512" s="38"/>
      <c r="F512" s="38"/>
      <c r="G512" s="38"/>
    </row>
    <row r="513" spans="1:7" x14ac:dyDescent="0.35">
      <c r="A513" s="38" t="s">
        <v>2815</v>
      </c>
      <c r="B513" s="59" t="s">
        <v>1294</v>
      </c>
      <c r="C513" s="443" t="s">
        <v>620</v>
      </c>
      <c r="D513" s="443"/>
      <c r="E513" s="38"/>
      <c r="F513" s="38"/>
      <c r="G513" s="38"/>
    </row>
    <row r="514" spans="1:7" x14ac:dyDescent="0.35">
      <c r="A514" s="38" t="s">
        <v>2816</v>
      </c>
      <c r="B514" s="59" t="s">
        <v>1296</v>
      </c>
      <c r="C514" s="443" t="s">
        <v>620</v>
      </c>
      <c r="D514" s="443"/>
      <c r="E514" s="38"/>
      <c r="F514" s="38"/>
      <c r="G514" s="38"/>
    </row>
    <row r="515" spans="1:7" x14ac:dyDescent="0.35">
      <c r="A515" s="38" t="s">
        <v>2817</v>
      </c>
      <c r="B515" s="59" t="s">
        <v>1298</v>
      </c>
      <c r="C515" s="443" t="s">
        <v>620</v>
      </c>
      <c r="D515" s="443"/>
      <c r="E515" s="38"/>
      <c r="F515" s="38"/>
      <c r="G515" s="38"/>
    </row>
    <row r="516" spans="1:7" x14ac:dyDescent="0.35">
      <c r="A516" s="38" t="s">
        <v>2818</v>
      </c>
      <c r="B516" s="59" t="s">
        <v>1300</v>
      </c>
      <c r="C516" s="443" t="s">
        <v>620</v>
      </c>
      <c r="D516" s="443"/>
      <c r="E516" s="38"/>
      <c r="F516" s="38"/>
      <c r="G516" s="38"/>
    </row>
    <row r="517" spans="1:7" x14ac:dyDescent="0.35">
      <c r="A517" s="38" t="s">
        <v>2819</v>
      </c>
      <c r="B517" s="59" t="s">
        <v>1302</v>
      </c>
      <c r="C517" s="443" t="s">
        <v>620</v>
      </c>
      <c r="D517" s="443"/>
      <c r="E517" s="38"/>
      <c r="F517" s="38"/>
      <c r="G517" s="38"/>
    </row>
    <row r="518" spans="1:7" x14ac:dyDescent="0.35">
      <c r="A518" s="38" t="s">
        <v>2820</v>
      </c>
      <c r="B518" s="59" t="s">
        <v>1304</v>
      </c>
      <c r="C518" s="443" t="s">
        <v>620</v>
      </c>
      <c r="D518" s="443"/>
      <c r="E518" s="38"/>
      <c r="F518" s="38"/>
      <c r="G518" s="38"/>
    </row>
    <row r="519" spans="1:7" x14ac:dyDescent="0.35">
      <c r="A519" s="38" t="s">
        <v>2821</v>
      </c>
      <c r="B519" s="59" t="s">
        <v>263</v>
      </c>
      <c r="C519" s="443" t="s">
        <v>620</v>
      </c>
      <c r="D519" s="443"/>
      <c r="E519" s="38"/>
      <c r="F519" s="38"/>
      <c r="G519" s="38"/>
    </row>
    <row r="520" spans="1:7" x14ac:dyDescent="0.35">
      <c r="A520" s="38" t="s">
        <v>2822</v>
      </c>
      <c r="B520" s="85" t="s">
        <v>1307</v>
      </c>
      <c r="C520" s="443"/>
      <c r="D520" s="113"/>
      <c r="E520" s="38"/>
      <c r="F520" s="38"/>
      <c r="G520" s="38"/>
    </row>
    <row r="521" spans="1:7" x14ac:dyDescent="0.35">
      <c r="A521" s="38" t="s">
        <v>2823</v>
      </c>
      <c r="B521" s="85" t="s">
        <v>267</v>
      </c>
      <c r="C521" s="443"/>
      <c r="D521" s="113"/>
      <c r="E521" s="38"/>
      <c r="F521" s="38"/>
      <c r="G521" s="38"/>
    </row>
    <row r="522" spans="1:7" x14ac:dyDescent="0.35">
      <c r="A522" s="38" t="s">
        <v>2824</v>
      </c>
      <c r="B522" s="85" t="s">
        <v>267</v>
      </c>
      <c r="C522" s="443"/>
      <c r="D522" s="113"/>
      <c r="E522" s="38"/>
      <c r="F522" s="38"/>
      <c r="G522" s="38"/>
    </row>
    <row r="523" spans="1:7" x14ac:dyDescent="0.35">
      <c r="A523" s="38" t="s">
        <v>2825</v>
      </c>
      <c r="B523" s="85" t="s">
        <v>267</v>
      </c>
      <c r="C523" s="443"/>
      <c r="D523" s="113"/>
      <c r="E523" s="38"/>
      <c r="F523" s="38"/>
      <c r="G523" s="38"/>
    </row>
    <row r="524" spans="1:7" x14ac:dyDescent="0.35">
      <c r="A524" s="38" t="s">
        <v>2826</v>
      </c>
      <c r="B524" s="85" t="s">
        <v>267</v>
      </c>
      <c r="C524" s="443"/>
      <c r="D524" s="113"/>
      <c r="E524" s="38"/>
      <c r="F524" s="38"/>
      <c r="G524" s="38"/>
    </row>
    <row r="525" spans="1:7" x14ac:dyDescent="0.35">
      <c r="A525" s="38" t="s">
        <v>2827</v>
      </c>
      <c r="B525" s="85" t="s">
        <v>267</v>
      </c>
      <c r="C525" s="443"/>
      <c r="D525" s="113"/>
      <c r="E525" s="38"/>
      <c r="F525" s="38"/>
      <c r="G525" s="38"/>
    </row>
    <row r="526" spans="1:7" x14ac:dyDescent="0.35">
      <c r="A526" s="38" t="s">
        <v>2828</v>
      </c>
      <c r="B526" s="85" t="s">
        <v>267</v>
      </c>
      <c r="C526" s="443"/>
      <c r="D526" s="113"/>
      <c r="E526" s="38"/>
      <c r="F526" s="38"/>
      <c r="G526" s="38"/>
    </row>
    <row r="527" spans="1:7" x14ac:dyDescent="0.35">
      <c r="A527" s="38" t="s">
        <v>2829</v>
      </c>
      <c r="B527" s="85" t="s">
        <v>267</v>
      </c>
      <c r="C527" s="443"/>
      <c r="D527" s="113"/>
      <c r="E527" s="38"/>
      <c r="F527" s="38"/>
      <c r="G527" s="38"/>
    </row>
    <row r="528" spans="1:7" x14ac:dyDescent="0.35">
      <c r="A528" s="38" t="s">
        <v>2830</v>
      </c>
      <c r="B528" s="85" t="s">
        <v>267</v>
      </c>
      <c r="C528" s="443"/>
      <c r="D528" s="113"/>
      <c r="E528" s="38"/>
      <c r="F528" s="38"/>
      <c r="G528" s="38"/>
    </row>
    <row r="529" spans="1:7" x14ac:dyDescent="0.35">
      <c r="A529" s="38" t="s">
        <v>2831</v>
      </c>
      <c r="B529" s="85" t="s">
        <v>267</v>
      </c>
      <c r="C529" s="443"/>
      <c r="D529" s="113"/>
      <c r="E529" s="38"/>
      <c r="F529" s="38"/>
      <c r="G529" s="38"/>
    </row>
    <row r="530" spans="1:7" x14ac:dyDescent="0.35">
      <c r="A530" s="38" t="s">
        <v>2832</v>
      </c>
      <c r="B530" s="85" t="s">
        <v>267</v>
      </c>
      <c r="C530" s="443"/>
      <c r="D530" s="113"/>
      <c r="E530" s="38"/>
      <c r="F530" s="38"/>
      <c r="G530" s="38"/>
    </row>
    <row r="531" spans="1:7" x14ac:dyDescent="0.35">
      <c r="A531" s="38" t="s">
        <v>2833</v>
      </c>
      <c r="B531" s="85" t="s">
        <v>267</v>
      </c>
      <c r="C531" s="443"/>
      <c r="D531" s="113"/>
      <c r="E531" s="38"/>
      <c r="F531" s="38"/>
      <c r="G531" s="35"/>
    </row>
    <row r="532" spans="1:7" x14ac:dyDescent="0.35">
      <c r="A532" s="38" t="s">
        <v>2834</v>
      </c>
      <c r="B532" s="85" t="s">
        <v>267</v>
      </c>
      <c r="C532" s="443"/>
      <c r="D532" s="113"/>
      <c r="E532" s="38"/>
      <c r="F532" s="38"/>
      <c r="G532" s="35"/>
    </row>
    <row r="533" spans="1:7" x14ac:dyDescent="0.35">
      <c r="A533" s="38" t="s">
        <v>2835</v>
      </c>
      <c r="B533" s="85" t="s">
        <v>267</v>
      </c>
      <c r="C533" s="443"/>
      <c r="D533" s="113"/>
      <c r="E533" s="38"/>
      <c r="F533" s="38"/>
      <c r="G533" s="35"/>
    </row>
    <row r="534" spans="1:7" x14ac:dyDescent="0.35">
      <c r="A534" s="63"/>
      <c r="B534" s="63" t="s">
        <v>2836</v>
      </c>
      <c r="C534" s="63" t="s">
        <v>223</v>
      </c>
      <c r="D534" s="63" t="s">
        <v>1322</v>
      </c>
      <c r="E534" s="63"/>
      <c r="F534" s="63" t="s">
        <v>726</v>
      </c>
      <c r="G534" s="63" t="s">
        <v>1323</v>
      </c>
    </row>
    <row r="535" spans="1:7" x14ac:dyDescent="0.35">
      <c r="A535" s="38" t="s">
        <v>2837</v>
      </c>
      <c r="B535" s="438" t="s">
        <v>1067</v>
      </c>
      <c r="C535" s="113" t="s">
        <v>620</v>
      </c>
      <c r="D535" s="113" t="s">
        <v>620</v>
      </c>
      <c r="E535" s="44"/>
      <c r="F535" s="79" t="str">
        <f>IF($C$553=0,"",IF(C535="[for completion]","",IF(C535="","",C535/$C$553)))</f>
        <v/>
      </c>
      <c r="G535" s="79" t="str">
        <f>IF($D$553=0,"",IF(D535="[for completion]","",IF(D535="","",D535/$D$553)))</f>
        <v/>
      </c>
    </row>
    <row r="536" spans="1:7" x14ac:dyDescent="0.35">
      <c r="A536" s="38" t="s">
        <v>2838</v>
      </c>
      <c r="B536" s="438" t="s">
        <v>1067</v>
      </c>
      <c r="C536" s="113" t="s">
        <v>620</v>
      </c>
      <c r="D536" s="113" t="s">
        <v>620</v>
      </c>
      <c r="E536" s="44"/>
      <c r="F536" s="79" t="str">
        <f t="shared" ref="F536:F552" si="23">IF($C$553=0,"",IF(C536="[for completion]","",IF(C536="","",C536/$C$553)))</f>
        <v/>
      </c>
      <c r="G536" s="79" t="str">
        <f t="shared" ref="G536:G552" si="24">IF($D$553=0,"",IF(D536="[for completion]","",IF(D536="","",D536/$D$553)))</f>
        <v/>
      </c>
    </row>
    <row r="537" spans="1:7" x14ac:dyDescent="0.35">
      <c r="A537" s="38" t="s">
        <v>2839</v>
      </c>
      <c r="B537" s="438" t="s">
        <v>1067</v>
      </c>
      <c r="C537" s="113" t="s">
        <v>620</v>
      </c>
      <c r="D537" s="113" t="s">
        <v>620</v>
      </c>
      <c r="E537" s="44"/>
      <c r="F537" s="79" t="str">
        <f t="shared" si="23"/>
        <v/>
      </c>
      <c r="G537" s="79" t="str">
        <f t="shared" si="24"/>
        <v/>
      </c>
    </row>
    <row r="538" spans="1:7" x14ac:dyDescent="0.35">
      <c r="A538" s="38" t="s">
        <v>2840</v>
      </c>
      <c r="B538" s="438" t="s">
        <v>1067</v>
      </c>
      <c r="C538" s="113" t="s">
        <v>620</v>
      </c>
      <c r="D538" s="113" t="s">
        <v>620</v>
      </c>
      <c r="E538" s="44"/>
      <c r="F538" s="79" t="str">
        <f t="shared" si="23"/>
        <v/>
      </c>
      <c r="G538" s="79" t="str">
        <f t="shared" si="24"/>
        <v/>
      </c>
    </row>
    <row r="539" spans="1:7" x14ac:dyDescent="0.35">
      <c r="A539" s="38" t="s">
        <v>2841</v>
      </c>
      <c r="B539" s="438" t="s">
        <v>1067</v>
      </c>
      <c r="C539" s="113" t="s">
        <v>620</v>
      </c>
      <c r="D539" s="113" t="s">
        <v>620</v>
      </c>
      <c r="E539" s="44"/>
      <c r="F539" s="79" t="str">
        <f t="shared" si="23"/>
        <v/>
      </c>
      <c r="G539" s="79" t="str">
        <f t="shared" si="24"/>
        <v/>
      </c>
    </row>
    <row r="540" spans="1:7" x14ac:dyDescent="0.35">
      <c r="A540" s="38" t="s">
        <v>2842</v>
      </c>
      <c r="B540" s="438" t="s">
        <v>1067</v>
      </c>
      <c r="C540" s="113" t="s">
        <v>620</v>
      </c>
      <c r="D540" s="113" t="s">
        <v>620</v>
      </c>
      <c r="E540" s="44"/>
      <c r="F540" s="79" t="str">
        <f t="shared" si="23"/>
        <v/>
      </c>
      <c r="G540" s="79" t="str">
        <f t="shared" si="24"/>
        <v/>
      </c>
    </row>
    <row r="541" spans="1:7" x14ac:dyDescent="0.35">
      <c r="A541" s="38" t="s">
        <v>2843</v>
      </c>
      <c r="B541" s="438" t="s">
        <v>1067</v>
      </c>
      <c r="C541" s="113" t="s">
        <v>620</v>
      </c>
      <c r="D541" s="113" t="s">
        <v>620</v>
      </c>
      <c r="E541" s="44"/>
      <c r="F541" s="79" t="str">
        <f t="shared" si="23"/>
        <v/>
      </c>
      <c r="G541" s="79" t="str">
        <f t="shared" si="24"/>
        <v/>
      </c>
    </row>
    <row r="542" spans="1:7" x14ac:dyDescent="0.35">
      <c r="A542" s="38" t="s">
        <v>2844</v>
      </c>
      <c r="B542" s="438" t="s">
        <v>1067</v>
      </c>
      <c r="C542" s="113" t="s">
        <v>620</v>
      </c>
      <c r="D542" s="113" t="s">
        <v>620</v>
      </c>
      <c r="E542" s="44"/>
      <c r="F542" s="79" t="str">
        <f t="shared" si="23"/>
        <v/>
      </c>
      <c r="G542" s="79" t="str">
        <f t="shared" si="24"/>
        <v/>
      </c>
    </row>
    <row r="543" spans="1:7" x14ac:dyDescent="0.35">
      <c r="A543" s="38" t="s">
        <v>2845</v>
      </c>
      <c r="B543" s="438" t="s">
        <v>1067</v>
      </c>
      <c r="C543" s="113" t="s">
        <v>620</v>
      </c>
      <c r="D543" s="113" t="s">
        <v>620</v>
      </c>
      <c r="E543" s="44"/>
      <c r="F543" s="79" t="str">
        <f t="shared" si="23"/>
        <v/>
      </c>
      <c r="G543" s="79" t="str">
        <f t="shared" si="24"/>
        <v/>
      </c>
    </row>
    <row r="544" spans="1:7" x14ac:dyDescent="0.35">
      <c r="A544" s="38" t="s">
        <v>2846</v>
      </c>
      <c r="B544" s="438" t="s">
        <v>1067</v>
      </c>
      <c r="C544" s="113" t="s">
        <v>620</v>
      </c>
      <c r="D544" s="113" t="s">
        <v>620</v>
      </c>
      <c r="E544" s="44"/>
      <c r="F544" s="79" t="str">
        <f t="shared" si="23"/>
        <v/>
      </c>
      <c r="G544" s="79" t="str">
        <f t="shared" si="24"/>
        <v/>
      </c>
    </row>
    <row r="545" spans="1:7" x14ac:dyDescent="0.35">
      <c r="A545" s="38" t="s">
        <v>2847</v>
      </c>
      <c r="B545" s="438" t="s">
        <v>1067</v>
      </c>
      <c r="C545" s="113" t="s">
        <v>620</v>
      </c>
      <c r="D545" s="113" t="s">
        <v>620</v>
      </c>
      <c r="E545" s="44"/>
      <c r="F545" s="79" t="str">
        <f t="shared" si="23"/>
        <v/>
      </c>
      <c r="G545" s="79" t="str">
        <f t="shared" si="24"/>
        <v/>
      </c>
    </row>
    <row r="546" spans="1:7" x14ac:dyDescent="0.35">
      <c r="A546" s="38" t="s">
        <v>2848</v>
      </c>
      <c r="B546" s="438" t="s">
        <v>1067</v>
      </c>
      <c r="C546" s="113" t="s">
        <v>620</v>
      </c>
      <c r="D546" s="113" t="s">
        <v>620</v>
      </c>
      <c r="E546" s="44"/>
      <c r="F546" s="79" t="str">
        <f t="shared" si="23"/>
        <v/>
      </c>
      <c r="G546" s="79" t="str">
        <f t="shared" si="24"/>
        <v/>
      </c>
    </row>
    <row r="547" spans="1:7" x14ac:dyDescent="0.35">
      <c r="A547" s="38" t="s">
        <v>2849</v>
      </c>
      <c r="B547" s="438" t="s">
        <v>1067</v>
      </c>
      <c r="C547" s="113" t="s">
        <v>620</v>
      </c>
      <c r="D547" s="113" t="s">
        <v>620</v>
      </c>
      <c r="E547" s="44"/>
      <c r="F547" s="79" t="str">
        <f t="shared" si="23"/>
        <v/>
      </c>
      <c r="G547" s="79" t="str">
        <f t="shared" si="24"/>
        <v/>
      </c>
    </row>
    <row r="548" spans="1:7" x14ac:dyDescent="0.35">
      <c r="A548" s="38" t="s">
        <v>2850</v>
      </c>
      <c r="B548" s="438" t="s">
        <v>1067</v>
      </c>
      <c r="C548" s="113" t="s">
        <v>620</v>
      </c>
      <c r="D548" s="113" t="s">
        <v>620</v>
      </c>
      <c r="E548" s="44"/>
      <c r="F548" s="79" t="str">
        <f t="shared" si="23"/>
        <v/>
      </c>
      <c r="G548" s="79" t="str">
        <f t="shared" si="24"/>
        <v/>
      </c>
    </row>
    <row r="549" spans="1:7" x14ac:dyDescent="0.35">
      <c r="A549" s="38" t="s">
        <v>2851</v>
      </c>
      <c r="B549" s="438" t="s">
        <v>1067</v>
      </c>
      <c r="C549" s="113" t="s">
        <v>620</v>
      </c>
      <c r="D549" s="113" t="s">
        <v>620</v>
      </c>
      <c r="E549" s="44"/>
      <c r="F549" s="79" t="str">
        <f t="shared" si="23"/>
        <v/>
      </c>
      <c r="G549" s="79" t="str">
        <f t="shared" si="24"/>
        <v/>
      </c>
    </row>
    <row r="550" spans="1:7" x14ac:dyDescent="0.35">
      <c r="A550" s="38" t="s">
        <v>2852</v>
      </c>
      <c r="B550" s="438" t="s">
        <v>1067</v>
      </c>
      <c r="C550" s="113" t="s">
        <v>620</v>
      </c>
      <c r="D550" s="113" t="s">
        <v>620</v>
      </c>
      <c r="E550" s="44"/>
      <c r="F550" s="79" t="str">
        <f t="shared" si="23"/>
        <v/>
      </c>
      <c r="G550" s="79" t="str">
        <f t="shared" si="24"/>
        <v/>
      </c>
    </row>
    <row r="551" spans="1:7" x14ac:dyDescent="0.35">
      <c r="A551" s="38" t="s">
        <v>2853</v>
      </c>
      <c r="B551" s="438" t="s">
        <v>1067</v>
      </c>
      <c r="C551" s="113" t="s">
        <v>620</v>
      </c>
      <c r="D551" s="113" t="s">
        <v>620</v>
      </c>
      <c r="E551" s="44"/>
      <c r="F551" s="79" t="str">
        <f t="shared" si="23"/>
        <v/>
      </c>
      <c r="G551" s="79" t="str">
        <f t="shared" si="24"/>
        <v/>
      </c>
    </row>
    <row r="552" spans="1:7" x14ac:dyDescent="0.35">
      <c r="A552" s="38" t="s">
        <v>2854</v>
      </c>
      <c r="B552" s="59" t="s">
        <v>1085</v>
      </c>
      <c r="C552" s="113" t="s">
        <v>620</v>
      </c>
      <c r="D552" s="113" t="s">
        <v>620</v>
      </c>
      <c r="E552" s="44"/>
      <c r="F552" s="79" t="str">
        <f t="shared" si="23"/>
        <v/>
      </c>
      <c r="G552" s="79" t="str">
        <f t="shared" si="24"/>
        <v/>
      </c>
    </row>
    <row r="553" spans="1:7" x14ac:dyDescent="0.35">
      <c r="A553" s="38" t="s">
        <v>2855</v>
      </c>
      <c r="B553" s="59" t="s">
        <v>265</v>
      </c>
      <c r="C553" s="70">
        <f>SUM(C535:C552)</f>
        <v>0</v>
      </c>
      <c r="D553" s="142">
        <f>SUM(D535:D552)</f>
        <v>0</v>
      </c>
      <c r="E553" s="44"/>
      <c r="F553" s="126">
        <f>SUM(F535:F552)</f>
        <v>0</v>
      </c>
      <c r="G553" s="126">
        <f>SUM(G535:G552)</f>
        <v>0</v>
      </c>
    </row>
    <row r="554" spans="1:7" x14ac:dyDescent="0.35">
      <c r="A554" s="38" t="s">
        <v>2856</v>
      </c>
      <c r="B554" s="59"/>
      <c r="C554" s="38"/>
      <c r="D554" s="38"/>
      <c r="E554" s="44"/>
      <c r="F554" s="44"/>
      <c r="G554" s="44"/>
    </row>
    <row r="555" spans="1:7" x14ac:dyDescent="0.35">
      <c r="A555" s="38" t="s">
        <v>2857</v>
      </c>
      <c r="B555" s="59"/>
      <c r="C555" s="38"/>
      <c r="D555" s="38"/>
      <c r="E555" s="44"/>
      <c r="F555" s="44"/>
      <c r="G555" s="44"/>
    </row>
    <row r="556" spans="1:7" x14ac:dyDescent="0.35">
      <c r="A556" s="38" t="s">
        <v>2858</v>
      </c>
      <c r="B556" s="59"/>
      <c r="C556" s="38"/>
      <c r="D556" s="38"/>
      <c r="E556" s="44"/>
      <c r="F556" s="44"/>
      <c r="G556" s="44"/>
    </row>
    <row r="557" spans="1:7" x14ac:dyDescent="0.35">
      <c r="A557" s="63"/>
      <c r="B557" s="63" t="s">
        <v>2859</v>
      </c>
      <c r="C557" s="63" t="s">
        <v>223</v>
      </c>
      <c r="D557" s="63" t="s">
        <v>1322</v>
      </c>
      <c r="E557" s="63"/>
      <c r="F557" s="63" t="s">
        <v>726</v>
      </c>
      <c r="G557" s="63" t="s">
        <v>2860</v>
      </c>
    </row>
    <row r="558" spans="1:7" x14ac:dyDescent="0.35">
      <c r="A558" s="38" t="s">
        <v>2861</v>
      </c>
      <c r="B558" s="438" t="s">
        <v>1067</v>
      </c>
      <c r="C558" s="439" t="s">
        <v>620</v>
      </c>
      <c r="D558" s="442" t="s">
        <v>620</v>
      </c>
      <c r="E558" s="44"/>
      <c r="F558" s="79" t="str">
        <f>IF($C$576=0,"",IF(C558="[for completion]","",IF(C558="","",C558/$C$576)))</f>
        <v/>
      </c>
      <c r="G558" s="79" t="str">
        <f>IF($D$576=0,"",IF(D558="[for completion]","",IF(D558="","",D558/$D$576)))</f>
        <v/>
      </c>
    </row>
    <row r="559" spans="1:7" x14ac:dyDescent="0.35">
      <c r="A559" s="38" t="s">
        <v>2862</v>
      </c>
      <c r="B559" s="438" t="s">
        <v>1067</v>
      </c>
      <c r="C559" s="439" t="s">
        <v>620</v>
      </c>
      <c r="D559" s="442" t="s">
        <v>620</v>
      </c>
      <c r="E559" s="44"/>
      <c r="F559" s="79" t="str">
        <f t="shared" ref="F559:F575" si="25">IF($C$576=0,"",IF(C559="[for completion]","",IF(C559="","",C559/$C$576)))</f>
        <v/>
      </c>
      <c r="G559" s="79" t="str">
        <f t="shared" ref="G559:G575" si="26">IF($D$576=0,"",IF(D559="[for completion]","",IF(D559="","",D559/$D$576)))</f>
        <v/>
      </c>
    </row>
    <row r="560" spans="1:7" x14ac:dyDescent="0.35">
      <c r="A560" s="38" t="s">
        <v>2863</v>
      </c>
      <c r="B560" s="438" t="s">
        <v>1067</v>
      </c>
      <c r="C560" s="439" t="s">
        <v>620</v>
      </c>
      <c r="D560" s="442" t="s">
        <v>620</v>
      </c>
      <c r="E560" s="44"/>
      <c r="F560" s="79" t="str">
        <f t="shared" si="25"/>
        <v/>
      </c>
      <c r="G560" s="79" t="str">
        <f t="shared" si="26"/>
        <v/>
      </c>
    </row>
    <row r="561" spans="1:7" x14ac:dyDescent="0.35">
      <c r="A561" s="38" t="s">
        <v>2864</v>
      </c>
      <c r="B561" s="438" t="s">
        <v>1067</v>
      </c>
      <c r="C561" s="439" t="s">
        <v>620</v>
      </c>
      <c r="D561" s="442" t="s">
        <v>620</v>
      </c>
      <c r="E561" s="44"/>
      <c r="F561" s="79" t="str">
        <f t="shared" si="25"/>
        <v/>
      </c>
      <c r="G561" s="79" t="str">
        <f t="shared" si="26"/>
        <v/>
      </c>
    </row>
    <row r="562" spans="1:7" x14ac:dyDescent="0.35">
      <c r="A562" s="38" t="s">
        <v>2865</v>
      </c>
      <c r="B562" s="438" t="s">
        <v>1067</v>
      </c>
      <c r="C562" s="439" t="s">
        <v>620</v>
      </c>
      <c r="D562" s="442" t="s">
        <v>620</v>
      </c>
      <c r="E562" s="44"/>
      <c r="F562" s="79" t="str">
        <f t="shared" si="25"/>
        <v/>
      </c>
      <c r="G562" s="79" t="str">
        <f t="shared" si="26"/>
        <v/>
      </c>
    </row>
    <row r="563" spans="1:7" x14ac:dyDescent="0.35">
      <c r="A563" s="38" t="s">
        <v>2866</v>
      </c>
      <c r="B563" s="438" t="s">
        <v>1067</v>
      </c>
      <c r="C563" s="439" t="s">
        <v>620</v>
      </c>
      <c r="D563" s="442" t="s">
        <v>620</v>
      </c>
      <c r="E563" s="44"/>
      <c r="F563" s="79" t="str">
        <f t="shared" si="25"/>
        <v/>
      </c>
      <c r="G563" s="79" t="str">
        <f t="shared" si="26"/>
        <v/>
      </c>
    </row>
    <row r="564" spans="1:7" x14ac:dyDescent="0.35">
      <c r="A564" s="38" t="s">
        <v>2867</v>
      </c>
      <c r="B564" s="438" t="s">
        <v>1067</v>
      </c>
      <c r="C564" s="439" t="s">
        <v>620</v>
      </c>
      <c r="D564" s="442" t="s">
        <v>620</v>
      </c>
      <c r="E564" s="44"/>
      <c r="F564" s="79" t="str">
        <f t="shared" si="25"/>
        <v/>
      </c>
      <c r="G564" s="79" t="str">
        <f t="shared" si="26"/>
        <v/>
      </c>
    </row>
    <row r="565" spans="1:7" x14ac:dyDescent="0.35">
      <c r="A565" s="38" t="s">
        <v>2868</v>
      </c>
      <c r="B565" s="438" t="s">
        <v>1067</v>
      </c>
      <c r="C565" s="439" t="s">
        <v>620</v>
      </c>
      <c r="D565" s="442" t="s">
        <v>620</v>
      </c>
      <c r="E565" s="44"/>
      <c r="F565" s="79" t="str">
        <f t="shared" si="25"/>
        <v/>
      </c>
      <c r="G565" s="79" t="str">
        <f t="shared" si="26"/>
        <v/>
      </c>
    </row>
    <row r="566" spans="1:7" x14ac:dyDescent="0.35">
      <c r="A566" s="38" t="s">
        <v>2869</v>
      </c>
      <c r="B566" s="438" t="s">
        <v>1067</v>
      </c>
      <c r="C566" s="439" t="s">
        <v>620</v>
      </c>
      <c r="D566" s="442" t="s">
        <v>620</v>
      </c>
      <c r="E566" s="44"/>
      <c r="F566" s="79" t="str">
        <f t="shared" si="25"/>
        <v/>
      </c>
      <c r="G566" s="79" t="str">
        <f t="shared" si="26"/>
        <v/>
      </c>
    </row>
    <row r="567" spans="1:7" x14ac:dyDescent="0.35">
      <c r="A567" s="38" t="s">
        <v>2870</v>
      </c>
      <c r="B567" s="438" t="s">
        <v>1067</v>
      </c>
      <c r="C567" s="439" t="s">
        <v>620</v>
      </c>
      <c r="D567" s="442" t="s">
        <v>620</v>
      </c>
      <c r="E567" s="44"/>
      <c r="F567" s="79" t="str">
        <f t="shared" si="25"/>
        <v/>
      </c>
      <c r="G567" s="79" t="str">
        <f t="shared" si="26"/>
        <v/>
      </c>
    </row>
    <row r="568" spans="1:7" x14ac:dyDescent="0.35">
      <c r="A568" s="38" t="s">
        <v>2871</v>
      </c>
      <c r="B568" s="438" t="s">
        <v>1067</v>
      </c>
      <c r="C568" s="439" t="s">
        <v>620</v>
      </c>
      <c r="D568" s="442" t="s">
        <v>620</v>
      </c>
      <c r="E568" s="44"/>
      <c r="F568" s="79" t="str">
        <f t="shared" si="25"/>
        <v/>
      </c>
      <c r="G568" s="79" t="str">
        <f t="shared" si="26"/>
        <v/>
      </c>
    </row>
    <row r="569" spans="1:7" x14ac:dyDescent="0.35">
      <c r="A569" s="38" t="s">
        <v>2872</v>
      </c>
      <c r="B569" s="438" t="s">
        <v>1067</v>
      </c>
      <c r="C569" s="439" t="s">
        <v>620</v>
      </c>
      <c r="D569" s="442" t="s">
        <v>620</v>
      </c>
      <c r="E569" s="44"/>
      <c r="F569" s="79" t="str">
        <f t="shared" si="25"/>
        <v/>
      </c>
      <c r="G569" s="79" t="str">
        <f t="shared" si="26"/>
        <v/>
      </c>
    </row>
    <row r="570" spans="1:7" x14ac:dyDescent="0.35">
      <c r="A570" s="38" t="s">
        <v>2873</v>
      </c>
      <c r="B570" s="438" t="s">
        <v>1067</v>
      </c>
      <c r="C570" s="439" t="s">
        <v>620</v>
      </c>
      <c r="D570" s="442" t="s">
        <v>620</v>
      </c>
      <c r="E570" s="44"/>
      <c r="F570" s="79" t="str">
        <f t="shared" si="25"/>
        <v/>
      </c>
      <c r="G570" s="79" t="str">
        <f t="shared" si="26"/>
        <v/>
      </c>
    </row>
    <row r="571" spans="1:7" x14ac:dyDescent="0.35">
      <c r="A571" s="38" t="s">
        <v>2874</v>
      </c>
      <c r="B571" s="438" t="s">
        <v>1067</v>
      </c>
      <c r="C571" s="439" t="s">
        <v>620</v>
      </c>
      <c r="D571" s="442" t="s">
        <v>620</v>
      </c>
      <c r="E571" s="44"/>
      <c r="F571" s="79" t="str">
        <f t="shared" si="25"/>
        <v/>
      </c>
      <c r="G571" s="79" t="str">
        <f t="shared" si="26"/>
        <v/>
      </c>
    </row>
    <row r="572" spans="1:7" x14ac:dyDescent="0.35">
      <c r="A572" s="38" t="s">
        <v>2875</v>
      </c>
      <c r="B572" s="438" t="s">
        <v>1067</v>
      </c>
      <c r="C572" s="439" t="s">
        <v>620</v>
      </c>
      <c r="D572" s="442" t="s">
        <v>620</v>
      </c>
      <c r="E572" s="44"/>
      <c r="F572" s="79" t="str">
        <f t="shared" si="25"/>
        <v/>
      </c>
      <c r="G572" s="79" t="str">
        <f t="shared" si="26"/>
        <v/>
      </c>
    </row>
    <row r="573" spans="1:7" x14ac:dyDescent="0.35">
      <c r="A573" s="38" t="s">
        <v>2876</v>
      </c>
      <c r="B573" s="438" t="s">
        <v>1067</v>
      </c>
      <c r="C573" s="439" t="s">
        <v>620</v>
      </c>
      <c r="D573" s="442" t="s">
        <v>620</v>
      </c>
      <c r="E573" s="44"/>
      <c r="F573" s="79" t="str">
        <f t="shared" si="25"/>
        <v/>
      </c>
      <c r="G573" s="79" t="str">
        <f t="shared" si="26"/>
        <v/>
      </c>
    </row>
    <row r="574" spans="1:7" x14ac:dyDescent="0.35">
      <c r="A574" s="38" t="s">
        <v>2877</v>
      </c>
      <c r="B574" s="438" t="s">
        <v>1067</v>
      </c>
      <c r="C574" s="439" t="s">
        <v>620</v>
      </c>
      <c r="D574" s="442" t="s">
        <v>620</v>
      </c>
      <c r="E574" s="44"/>
      <c r="F574" s="79" t="str">
        <f t="shared" si="25"/>
        <v/>
      </c>
      <c r="G574" s="79" t="str">
        <f t="shared" si="26"/>
        <v/>
      </c>
    </row>
    <row r="575" spans="1:7" x14ac:dyDescent="0.35">
      <c r="A575" s="38" t="s">
        <v>2878</v>
      </c>
      <c r="B575" s="59" t="s">
        <v>1085</v>
      </c>
      <c r="C575" s="439" t="s">
        <v>620</v>
      </c>
      <c r="D575" s="442" t="s">
        <v>620</v>
      </c>
      <c r="E575" s="44"/>
      <c r="F575" s="79" t="str">
        <f t="shared" si="25"/>
        <v/>
      </c>
      <c r="G575" s="79" t="str">
        <f t="shared" si="26"/>
        <v/>
      </c>
    </row>
    <row r="576" spans="1:7" x14ac:dyDescent="0.35">
      <c r="A576" s="38" t="s">
        <v>2879</v>
      </c>
      <c r="B576" s="59" t="s">
        <v>265</v>
      </c>
      <c r="C576" s="70">
        <f>SUM(C558:C575)</f>
        <v>0</v>
      </c>
      <c r="D576" s="142">
        <f>SUM(D558:D575)</f>
        <v>0</v>
      </c>
      <c r="E576" s="44"/>
      <c r="F576" s="126">
        <f>SUM(F558:F575)</f>
        <v>0</v>
      </c>
      <c r="G576" s="126">
        <f>SUM(G558:G575)</f>
        <v>0</v>
      </c>
    </row>
    <row r="577" spans="1:7" x14ac:dyDescent="0.35">
      <c r="A577" s="63"/>
      <c r="B577" s="63" t="s">
        <v>2880</v>
      </c>
      <c r="C577" s="63" t="s">
        <v>223</v>
      </c>
      <c r="D577" s="63" t="s">
        <v>1322</v>
      </c>
      <c r="E577" s="63"/>
      <c r="F577" s="63" t="s">
        <v>726</v>
      </c>
      <c r="G577" s="63" t="s">
        <v>1323</v>
      </c>
    </row>
    <row r="578" spans="1:7" x14ac:dyDescent="0.35">
      <c r="A578" s="38" t="s">
        <v>2881</v>
      </c>
      <c r="B578" s="59" t="s">
        <v>1115</v>
      </c>
      <c r="C578" s="113" t="s">
        <v>620</v>
      </c>
      <c r="D578" s="113" t="s">
        <v>620</v>
      </c>
      <c r="E578" s="44"/>
      <c r="F578" s="79" t="str">
        <f>IF($C$588=0,"",IF(C578="[for completion]","",IF(C578="","",C578/$C$588)))</f>
        <v/>
      </c>
      <c r="G578" s="79" t="str">
        <f>IF($D$588=0,"",IF(D578="[for completion]","",IF(D578="","",D578/$D$588)))</f>
        <v/>
      </c>
    </row>
    <row r="579" spans="1:7" x14ac:dyDescent="0.35">
      <c r="A579" s="38" t="s">
        <v>2882</v>
      </c>
      <c r="B579" s="59" t="s">
        <v>1117</v>
      </c>
      <c r="C579" s="113" t="s">
        <v>620</v>
      </c>
      <c r="D579" s="113" t="s">
        <v>620</v>
      </c>
      <c r="E579" s="44"/>
      <c r="F579" s="79" t="str">
        <f t="shared" ref="F579:F587" si="27">IF($C$588=0,"",IF(C579="[for completion]","",IF(C579="","",C579/$C$588)))</f>
        <v/>
      </c>
      <c r="G579" s="79" t="str">
        <f t="shared" ref="G579:G587" si="28">IF($D$588=0,"",IF(D579="[for completion]","",IF(D579="","",D579/$D$588)))</f>
        <v/>
      </c>
    </row>
    <row r="580" spans="1:7" x14ac:dyDescent="0.35">
      <c r="A580" s="38" t="s">
        <v>2883</v>
      </c>
      <c r="B580" s="59" t="s">
        <v>1119</v>
      </c>
      <c r="C580" s="113" t="s">
        <v>620</v>
      </c>
      <c r="D580" s="113" t="s">
        <v>620</v>
      </c>
      <c r="E580" s="44"/>
      <c r="F580" s="79" t="str">
        <f t="shared" si="27"/>
        <v/>
      </c>
      <c r="G580" s="79" t="str">
        <f t="shared" si="28"/>
        <v/>
      </c>
    </row>
    <row r="581" spans="1:7" x14ac:dyDescent="0.35">
      <c r="A581" s="38" t="s">
        <v>2884</v>
      </c>
      <c r="B581" s="59" t="s">
        <v>1121</v>
      </c>
      <c r="C581" s="113" t="s">
        <v>620</v>
      </c>
      <c r="D581" s="113" t="s">
        <v>620</v>
      </c>
      <c r="E581" s="44"/>
      <c r="F581" s="79" t="str">
        <f t="shared" si="27"/>
        <v/>
      </c>
      <c r="G581" s="79" t="str">
        <f t="shared" si="28"/>
        <v/>
      </c>
    </row>
    <row r="582" spans="1:7" x14ac:dyDescent="0.35">
      <c r="A582" s="38" t="s">
        <v>2885</v>
      </c>
      <c r="B582" s="59" t="s">
        <v>1123</v>
      </c>
      <c r="C582" s="113" t="s">
        <v>620</v>
      </c>
      <c r="D582" s="113" t="s">
        <v>620</v>
      </c>
      <c r="E582" s="44"/>
      <c r="F582" s="79" t="str">
        <f t="shared" si="27"/>
        <v/>
      </c>
      <c r="G582" s="79" t="str">
        <f t="shared" si="28"/>
        <v/>
      </c>
    </row>
    <row r="583" spans="1:7" x14ac:dyDescent="0.35">
      <c r="A583" s="38" t="s">
        <v>2886</v>
      </c>
      <c r="B583" s="59" t="s">
        <v>1125</v>
      </c>
      <c r="C583" s="113" t="s">
        <v>620</v>
      </c>
      <c r="D583" s="113" t="s">
        <v>620</v>
      </c>
      <c r="E583" s="44"/>
      <c r="F583" s="79" t="str">
        <f t="shared" si="27"/>
        <v/>
      </c>
      <c r="G583" s="79" t="str">
        <f t="shared" si="28"/>
        <v/>
      </c>
    </row>
    <row r="584" spans="1:7" x14ac:dyDescent="0.35">
      <c r="A584" s="38" t="s">
        <v>2887</v>
      </c>
      <c r="B584" s="59" t="s">
        <v>1127</v>
      </c>
      <c r="C584" s="113" t="s">
        <v>620</v>
      </c>
      <c r="D584" s="113" t="s">
        <v>620</v>
      </c>
      <c r="E584" s="44"/>
      <c r="F584" s="79" t="str">
        <f t="shared" si="27"/>
        <v/>
      </c>
      <c r="G584" s="79" t="str">
        <f t="shared" si="28"/>
        <v/>
      </c>
    </row>
    <row r="585" spans="1:7" x14ac:dyDescent="0.35">
      <c r="A585" s="38" t="s">
        <v>2888</v>
      </c>
      <c r="B585" s="59" t="s">
        <v>1129</v>
      </c>
      <c r="C585" s="113" t="s">
        <v>620</v>
      </c>
      <c r="D585" s="113" t="s">
        <v>620</v>
      </c>
      <c r="E585" s="44"/>
      <c r="F585" s="79" t="str">
        <f t="shared" si="27"/>
        <v/>
      </c>
      <c r="G585" s="79" t="str">
        <f t="shared" si="28"/>
        <v/>
      </c>
    </row>
    <row r="586" spans="1:7" x14ac:dyDescent="0.35">
      <c r="A586" s="38" t="s">
        <v>2889</v>
      </c>
      <c r="B586" s="59" t="s">
        <v>1131</v>
      </c>
      <c r="C586" s="113" t="s">
        <v>620</v>
      </c>
      <c r="D586" s="113" t="s">
        <v>620</v>
      </c>
      <c r="E586" s="44"/>
      <c r="F586" s="79" t="str">
        <f t="shared" si="27"/>
        <v/>
      </c>
      <c r="G586" s="79" t="str">
        <f t="shared" si="28"/>
        <v/>
      </c>
    </row>
    <row r="587" spans="1:7" x14ac:dyDescent="0.35">
      <c r="A587" s="38" t="s">
        <v>2890</v>
      </c>
      <c r="B587" s="59" t="s">
        <v>1085</v>
      </c>
      <c r="C587" s="113" t="s">
        <v>620</v>
      </c>
      <c r="D587" s="113" t="s">
        <v>620</v>
      </c>
      <c r="E587" s="44"/>
      <c r="F587" s="79" t="str">
        <f t="shared" si="27"/>
        <v/>
      </c>
      <c r="G587" s="79" t="str">
        <f t="shared" si="28"/>
        <v/>
      </c>
    </row>
    <row r="588" spans="1:7" x14ac:dyDescent="0.35">
      <c r="A588" s="38" t="s">
        <v>2891</v>
      </c>
      <c r="B588" s="59" t="s">
        <v>265</v>
      </c>
      <c r="C588" s="70">
        <f>SUM(C578:C587)</f>
        <v>0</v>
      </c>
      <c r="D588" s="142">
        <f>SUM(D578:D587)</f>
        <v>0</v>
      </c>
      <c r="E588" s="44"/>
      <c r="F588" s="126">
        <f>SUM(F578:F587)</f>
        <v>0</v>
      </c>
      <c r="G588" s="126">
        <f>SUM(G578:G587)</f>
        <v>0</v>
      </c>
    </row>
    <row r="590" spans="1:7" x14ac:dyDescent="0.35">
      <c r="A590" s="63"/>
      <c r="B590" s="63" t="s">
        <v>2892</v>
      </c>
      <c r="C590" s="63" t="s">
        <v>223</v>
      </c>
      <c r="D590" s="63" t="s">
        <v>1322</v>
      </c>
      <c r="E590" s="63"/>
      <c r="F590" s="63" t="s">
        <v>726</v>
      </c>
      <c r="G590" s="63" t="s">
        <v>1323</v>
      </c>
    </row>
    <row r="591" spans="1:7" x14ac:dyDescent="0.35">
      <c r="A591" s="38" t="s">
        <v>2893</v>
      </c>
      <c r="B591" s="59" t="s">
        <v>2894</v>
      </c>
      <c r="C591" s="113" t="s">
        <v>620</v>
      </c>
      <c r="D591" s="113" t="s">
        <v>620</v>
      </c>
      <c r="E591" s="44"/>
      <c r="F591" s="79" t="str">
        <f>IF($C$595=0,"",IF(C591="[for completion]","",IF(C591="","",C591/$C$595)))</f>
        <v/>
      </c>
      <c r="G591" s="79" t="str">
        <f>IF($D$595=0,"",IF(D591="[for completion]","",IF(D591="","",D591/$D$595)))</f>
        <v/>
      </c>
    </row>
    <row r="592" spans="1:7" x14ac:dyDescent="0.35">
      <c r="A592" s="38" t="s">
        <v>2895</v>
      </c>
      <c r="B592" s="146" t="s">
        <v>1156</v>
      </c>
      <c r="C592" s="113" t="s">
        <v>620</v>
      </c>
      <c r="D592" s="113" t="s">
        <v>620</v>
      </c>
      <c r="E592" s="44"/>
      <c r="F592" s="44"/>
      <c r="G592" s="79" t="str">
        <f>IF($D$595=0,"",IF(D592="[for completion]","",IF(D592="","",D592/$D$595)))</f>
        <v/>
      </c>
    </row>
    <row r="593" spans="1:7" x14ac:dyDescent="0.35">
      <c r="A593" s="38" t="s">
        <v>2896</v>
      </c>
      <c r="B593" s="59" t="s">
        <v>1149</v>
      </c>
      <c r="C593" s="113" t="s">
        <v>620</v>
      </c>
      <c r="D593" s="113" t="s">
        <v>620</v>
      </c>
      <c r="E593" s="44"/>
      <c r="F593" s="44"/>
      <c r="G593" s="79" t="str">
        <f>IF($D$595=0,"",IF(D593="[for completion]","",IF(D593="","",D593/$D$595)))</f>
        <v/>
      </c>
    </row>
    <row r="594" spans="1:7" x14ac:dyDescent="0.35">
      <c r="A594" s="38" t="s">
        <v>2897</v>
      </c>
      <c r="B594" s="38" t="s">
        <v>1085</v>
      </c>
      <c r="C594" s="113" t="s">
        <v>620</v>
      </c>
      <c r="D594" s="113" t="s">
        <v>620</v>
      </c>
      <c r="E594" s="44"/>
      <c r="F594" s="44"/>
      <c r="G594" s="79" t="str">
        <f>IF($D$595=0,"",IF(D594="[for completion]","",IF(D594="","",D594/$D$595)))</f>
        <v/>
      </c>
    </row>
    <row r="595" spans="1:7" x14ac:dyDescent="0.35">
      <c r="A595" s="38" t="s">
        <v>2898</v>
      </c>
      <c r="B595" s="59" t="s">
        <v>265</v>
      </c>
      <c r="C595" s="70">
        <f>SUM(C591:C594)</f>
        <v>0</v>
      </c>
      <c r="D595" s="142">
        <f>SUM(D591:D594)</f>
        <v>0</v>
      </c>
      <c r="E595" s="44"/>
      <c r="F595" s="126">
        <f>SUM(F591:F594)</f>
        <v>0</v>
      </c>
      <c r="G595" s="126">
        <f>SUM(G591:G594)</f>
        <v>0</v>
      </c>
    </row>
    <row r="596" spans="1:7" x14ac:dyDescent="0.35">
      <c r="A596" s="38"/>
    </row>
    <row r="597" spans="1:7" x14ac:dyDescent="0.35">
      <c r="A597" s="63"/>
      <c r="B597" s="63" t="s">
        <v>1389</v>
      </c>
      <c r="C597" s="63" t="s">
        <v>223</v>
      </c>
      <c r="D597" s="63" t="s">
        <v>1322</v>
      </c>
      <c r="E597" s="63"/>
      <c r="F597" s="63" t="s">
        <v>725</v>
      </c>
      <c r="G597" s="63" t="s">
        <v>1323</v>
      </c>
    </row>
    <row r="598" spans="1:7" x14ac:dyDescent="0.35">
      <c r="A598" s="38" t="s">
        <v>2899</v>
      </c>
      <c r="B598" s="438" t="s">
        <v>1067</v>
      </c>
      <c r="C598" s="38" t="s">
        <v>620</v>
      </c>
      <c r="D598" s="38" t="s">
        <v>620</v>
      </c>
      <c r="E598" s="35"/>
      <c r="F598" s="79" t="str">
        <f>IF($C$616=0,"",IF(C598="[for completion]","",IF(C598="","",C598/$C$616)))</f>
        <v/>
      </c>
      <c r="G598" s="79" t="str">
        <f>IF($D$616=0,"",IF(D598="[for completion]","",IF(D598="","",D598/$D$616)))</f>
        <v/>
      </c>
    </row>
    <row r="599" spans="1:7" x14ac:dyDescent="0.35">
      <c r="A599" s="38" t="s">
        <v>2900</v>
      </c>
      <c r="B599" s="438" t="s">
        <v>1067</v>
      </c>
      <c r="C599" s="38" t="s">
        <v>620</v>
      </c>
      <c r="D599" s="38" t="s">
        <v>620</v>
      </c>
      <c r="E599" s="35"/>
      <c r="F599" s="79" t="str">
        <f t="shared" ref="F599:F615" si="29">IF($C$616=0,"",IF(C599="[for completion]","",IF(C599="","",C599/$C$616)))</f>
        <v/>
      </c>
      <c r="G599" s="79" t="str">
        <f t="shared" ref="G599:G615" si="30">IF($D$616=0,"",IF(D599="[for completion]","",IF(D599="","",D599/$D$616)))</f>
        <v/>
      </c>
    </row>
    <row r="600" spans="1:7" x14ac:dyDescent="0.35">
      <c r="A600" s="38" t="s">
        <v>2901</v>
      </c>
      <c r="B600" s="438" t="s">
        <v>1067</v>
      </c>
      <c r="C600" s="38" t="s">
        <v>620</v>
      </c>
      <c r="D600" s="38" t="s">
        <v>620</v>
      </c>
      <c r="E600" s="35"/>
      <c r="F600" s="79" t="str">
        <f t="shared" si="29"/>
        <v/>
      </c>
      <c r="G600" s="79" t="str">
        <f t="shared" si="30"/>
        <v/>
      </c>
    </row>
    <row r="601" spans="1:7" x14ac:dyDescent="0.35">
      <c r="A601" s="38" t="s">
        <v>2902</v>
      </c>
      <c r="B601" s="438" t="s">
        <v>1067</v>
      </c>
      <c r="C601" s="38" t="s">
        <v>620</v>
      </c>
      <c r="D601" s="38" t="s">
        <v>620</v>
      </c>
      <c r="E601" s="35"/>
      <c r="F601" s="79" t="str">
        <f t="shared" si="29"/>
        <v/>
      </c>
      <c r="G601" s="79" t="str">
        <f t="shared" si="30"/>
        <v/>
      </c>
    </row>
    <row r="602" spans="1:7" x14ac:dyDescent="0.35">
      <c r="A602" s="38" t="s">
        <v>2903</v>
      </c>
      <c r="B602" s="438" t="s">
        <v>1067</v>
      </c>
      <c r="C602" s="38" t="s">
        <v>620</v>
      </c>
      <c r="D602" s="38" t="s">
        <v>620</v>
      </c>
      <c r="E602" s="35"/>
      <c r="F602" s="79" t="str">
        <f t="shared" si="29"/>
        <v/>
      </c>
      <c r="G602" s="79" t="str">
        <f t="shared" si="30"/>
        <v/>
      </c>
    </row>
    <row r="603" spans="1:7" x14ac:dyDescent="0.35">
      <c r="A603" s="38" t="s">
        <v>2904</v>
      </c>
      <c r="B603" s="438" t="s">
        <v>1067</v>
      </c>
      <c r="C603" s="38" t="s">
        <v>620</v>
      </c>
      <c r="D603" s="38" t="s">
        <v>620</v>
      </c>
      <c r="E603" s="35"/>
      <c r="F603" s="79" t="str">
        <f t="shared" si="29"/>
        <v/>
      </c>
      <c r="G603" s="79" t="str">
        <f t="shared" si="30"/>
        <v/>
      </c>
    </row>
    <row r="604" spans="1:7" x14ac:dyDescent="0.35">
      <c r="A604" s="38" t="s">
        <v>2905</v>
      </c>
      <c r="B604" s="438" t="s">
        <v>1067</v>
      </c>
      <c r="C604" s="38" t="s">
        <v>620</v>
      </c>
      <c r="D604" s="38" t="s">
        <v>620</v>
      </c>
      <c r="E604" s="35"/>
      <c r="F604" s="79" t="str">
        <f t="shared" si="29"/>
        <v/>
      </c>
      <c r="G604" s="79" t="str">
        <f t="shared" si="30"/>
        <v/>
      </c>
    </row>
    <row r="605" spans="1:7" x14ac:dyDescent="0.35">
      <c r="A605" s="38" t="s">
        <v>2906</v>
      </c>
      <c r="B605" s="438" t="s">
        <v>1067</v>
      </c>
      <c r="C605" s="38" t="s">
        <v>620</v>
      </c>
      <c r="D605" s="38" t="s">
        <v>620</v>
      </c>
      <c r="E605" s="35"/>
      <c r="F605" s="79" t="str">
        <f t="shared" si="29"/>
        <v/>
      </c>
      <c r="G605" s="79" t="str">
        <f t="shared" si="30"/>
        <v/>
      </c>
    </row>
    <row r="606" spans="1:7" x14ac:dyDescent="0.35">
      <c r="A606" s="38" t="s">
        <v>2907</v>
      </c>
      <c r="B606" s="438" t="s">
        <v>1067</v>
      </c>
      <c r="C606" s="38" t="s">
        <v>620</v>
      </c>
      <c r="D606" s="38" t="s">
        <v>620</v>
      </c>
      <c r="E606" s="35"/>
      <c r="F606" s="79" t="str">
        <f t="shared" si="29"/>
        <v/>
      </c>
      <c r="G606" s="79" t="str">
        <f t="shared" si="30"/>
        <v/>
      </c>
    </row>
    <row r="607" spans="1:7" x14ac:dyDescent="0.35">
      <c r="A607" s="38" t="s">
        <v>2908</v>
      </c>
      <c r="B607" s="438" t="s">
        <v>1067</v>
      </c>
      <c r="C607" s="38" t="s">
        <v>620</v>
      </c>
      <c r="D607" s="38" t="s">
        <v>620</v>
      </c>
      <c r="E607" s="35"/>
      <c r="F607" s="79" t="str">
        <f t="shared" si="29"/>
        <v/>
      </c>
      <c r="G607" s="79" t="str">
        <f t="shared" si="30"/>
        <v/>
      </c>
    </row>
    <row r="608" spans="1:7" x14ac:dyDescent="0.35">
      <c r="A608" s="38" t="s">
        <v>2909</v>
      </c>
      <c r="B608" s="438" t="s">
        <v>1067</v>
      </c>
      <c r="C608" s="38" t="s">
        <v>620</v>
      </c>
      <c r="D608" s="38" t="s">
        <v>620</v>
      </c>
      <c r="E608" s="35"/>
      <c r="F608" s="79" t="str">
        <f t="shared" si="29"/>
        <v/>
      </c>
      <c r="G608" s="79" t="str">
        <f t="shared" si="30"/>
        <v/>
      </c>
    </row>
    <row r="609" spans="1:7" x14ac:dyDescent="0.35">
      <c r="A609" s="38" t="s">
        <v>2910</v>
      </c>
      <c r="B609" s="438" t="s">
        <v>1067</v>
      </c>
      <c r="C609" s="38" t="s">
        <v>620</v>
      </c>
      <c r="D609" s="38" t="s">
        <v>620</v>
      </c>
      <c r="E609" s="35"/>
      <c r="F609" s="79" t="str">
        <f t="shared" si="29"/>
        <v/>
      </c>
      <c r="G609" s="79" t="str">
        <f t="shared" si="30"/>
        <v/>
      </c>
    </row>
    <row r="610" spans="1:7" x14ac:dyDescent="0.35">
      <c r="A610" s="38" t="s">
        <v>2911</v>
      </c>
      <c r="B610" s="438" t="s">
        <v>1067</v>
      </c>
      <c r="C610" s="38" t="s">
        <v>620</v>
      </c>
      <c r="D610" s="38" t="s">
        <v>620</v>
      </c>
      <c r="E610" s="35"/>
      <c r="F610" s="79" t="str">
        <f t="shared" si="29"/>
        <v/>
      </c>
      <c r="G610" s="79" t="str">
        <f t="shared" si="30"/>
        <v/>
      </c>
    </row>
    <row r="611" spans="1:7" x14ac:dyDescent="0.35">
      <c r="A611" s="38" t="s">
        <v>2912</v>
      </c>
      <c r="B611" s="438" t="s">
        <v>1067</v>
      </c>
      <c r="C611" s="38" t="s">
        <v>620</v>
      </c>
      <c r="D611" s="38" t="s">
        <v>620</v>
      </c>
      <c r="E611" s="35"/>
      <c r="F611" s="79" t="str">
        <f t="shared" si="29"/>
        <v/>
      </c>
      <c r="G611" s="79" t="str">
        <f t="shared" si="30"/>
        <v/>
      </c>
    </row>
    <row r="612" spans="1:7" x14ac:dyDescent="0.35">
      <c r="A612" s="38" t="s">
        <v>2913</v>
      </c>
      <c r="B612" s="438" t="s">
        <v>1067</v>
      </c>
      <c r="C612" s="38" t="s">
        <v>620</v>
      </c>
      <c r="D612" s="38" t="s">
        <v>620</v>
      </c>
      <c r="E612" s="35"/>
      <c r="F612" s="79" t="str">
        <f t="shared" si="29"/>
        <v/>
      </c>
      <c r="G612" s="79" t="str">
        <f t="shared" si="30"/>
        <v/>
      </c>
    </row>
    <row r="613" spans="1:7" x14ac:dyDescent="0.35">
      <c r="A613" s="38" t="s">
        <v>2914</v>
      </c>
      <c r="B613" s="438" t="s">
        <v>1067</v>
      </c>
      <c r="C613" s="38" t="s">
        <v>620</v>
      </c>
      <c r="D613" s="38" t="s">
        <v>620</v>
      </c>
      <c r="E613" s="35"/>
      <c r="F613" s="79" t="str">
        <f t="shared" si="29"/>
        <v/>
      </c>
      <c r="G613" s="79" t="str">
        <f t="shared" si="30"/>
        <v/>
      </c>
    </row>
    <row r="614" spans="1:7" x14ac:dyDescent="0.35">
      <c r="A614" s="38" t="s">
        <v>2915</v>
      </c>
      <c r="B614" s="438" t="s">
        <v>1067</v>
      </c>
      <c r="C614" s="38" t="s">
        <v>620</v>
      </c>
      <c r="D614" s="38" t="s">
        <v>620</v>
      </c>
      <c r="E614" s="35"/>
      <c r="F614" s="79" t="str">
        <f t="shared" si="29"/>
        <v/>
      </c>
      <c r="G614" s="79" t="str">
        <f t="shared" si="30"/>
        <v/>
      </c>
    </row>
    <row r="615" spans="1:7" x14ac:dyDescent="0.35">
      <c r="A615" s="38" t="s">
        <v>2916</v>
      </c>
      <c r="B615" s="59" t="s">
        <v>1085</v>
      </c>
      <c r="C615" s="38" t="s">
        <v>620</v>
      </c>
      <c r="D615" s="38" t="s">
        <v>620</v>
      </c>
      <c r="E615" s="35"/>
      <c r="F615" s="79" t="str">
        <f t="shared" si="29"/>
        <v/>
      </c>
      <c r="G615" s="79" t="str">
        <f t="shared" si="30"/>
        <v/>
      </c>
    </row>
    <row r="616" spans="1:7" x14ac:dyDescent="0.35">
      <c r="A616" s="38" t="s">
        <v>2917</v>
      </c>
      <c r="B616" s="59" t="s">
        <v>265</v>
      </c>
      <c r="C616" s="38">
        <f>SUM(C598:C615)</f>
        <v>0</v>
      </c>
      <c r="D616" s="38">
        <f>SUM(D598:D615)</f>
        <v>0</v>
      </c>
      <c r="E616" s="35"/>
      <c r="F616" s="447">
        <f>SUM(F598:F615)</f>
        <v>0</v>
      </c>
      <c r="G616" s="447">
        <f>SUM(G598:G615)</f>
        <v>0</v>
      </c>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1F4E308E-476F-4072-A904-E7771ACF4396}"/>
    <hyperlink ref="B10" location="'F. Optional Sustainable data'!B153" display="3.  Additional information on the asset distribution" xr:uid="{E2718D92-99B3-46C3-A4DA-BA33876E760B}"/>
    <hyperlink ref="B9" location="'F. Optional Sustainable data'!B59" tooltip="b59" display="2.  Additional information on the commercial mortgage stock" xr:uid="{F5E447F2-0E92-4BD2-953F-B86B2B56025F}"/>
    <hyperlink ref="B171" location="'2. Harmonised Glossary'!A9" display="Breakdown by Interest Rate" xr:uid="{1E3B1616-BC3E-4BD5-B4CC-6FC2D5368E2F}"/>
    <hyperlink ref="B201" location="'2. Harmonised Glossary'!A14" display="Non-Performing Loans (NPLs)" xr:uid="{9C337578-9EE4-49F6-9DFB-2B95E692E6DE}"/>
    <hyperlink ref="B240" location="'2. Harmonised Glossary'!A288" display="Loan to Value (LTV) Information - Un-indexed" xr:uid="{A0CC6D6F-1EA7-4221-8523-2DFB945820E0}"/>
    <hyperlink ref="B262" location="'2. Harmonised Glossary'!A11" display="Loan to Value (LTV) Information - Indexed" xr:uid="{CA933C13-1970-4E54-9950-06D303E1AC73}"/>
    <hyperlink ref="B8:C8" location="'F1. HTT Sustainable M data'!B26" display="2. Additional information on the sustainable section of the mortgage stock" xr:uid="{46A7CBEE-7739-40A6-90FB-4835A4CB841E}"/>
    <hyperlink ref="B9:C9" location="'F1. HTT Sustainable M data'!B211" tooltip="b59" display="2A. Sustainable Residential Cover Pool" xr:uid="{E3C58FE3-FF01-4385-A5C9-2D1ACE5FD300}"/>
    <hyperlink ref="B10:C10" location="'F1. HTT Sustainable M data'!B401" display="2B. Commercial Cover Pool" xr:uid="{34A40146-43FA-48F2-8437-DF34CACCCCB4}"/>
    <hyperlink ref="B484" location="'2. Harmonised Glossary'!A11" display="Loan to Value (LTV) Information - Indexed" xr:uid="{A62FAC66-653B-4788-86CD-10369C4B1F5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CD19-107B-46BF-8030-CEC105159AA8}">
  <sheetPr>
    <tabColor rgb="FF243386"/>
  </sheetPr>
  <dimension ref="A1:I515"/>
  <sheetViews>
    <sheetView topLeftCell="D1" zoomScale="60" zoomScaleNormal="60" workbookViewId="0">
      <selection activeCell="F17" sqref="F17"/>
    </sheetView>
  </sheetViews>
  <sheetFormatPr baseColWidth="10" defaultColWidth="9.1796875" defaultRowHeight="14.5" x14ac:dyDescent="0.35"/>
  <cols>
    <col min="1" max="1" width="13.26953125" style="112" customWidth="1"/>
    <col min="2" max="2" width="59" style="112" customWidth="1"/>
    <col min="3" max="7" width="36.7265625" style="112" customWidth="1"/>
    <col min="8" max="16384" width="9.1796875" style="112"/>
  </cols>
  <sheetData>
    <row r="1" spans="1:9" ht="45" customHeight="1" x14ac:dyDescent="0.35">
      <c r="A1" s="511" t="s">
        <v>2177</v>
      </c>
      <c r="B1" s="511"/>
    </row>
    <row r="2" spans="1:9" ht="31" x14ac:dyDescent="0.35">
      <c r="A2" s="34" t="s">
        <v>2918</v>
      </c>
      <c r="B2" s="34"/>
      <c r="C2" s="35"/>
      <c r="D2" s="35"/>
      <c r="E2" s="35"/>
      <c r="F2" s="36" t="s">
        <v>178</v>
      </c>
      <c r="G2" s="91"/>
    </row>
    <row r="3" spans="1:9" x14ac:dyDescent="0.35">
      <c r="A3" s="35"/>
      <c r="B3" s="35"/>
      <c r="C3" s="35"/>
      <c r="D3" s="35"/>
      <c r="E3" s="35"/>
      <c r="F3" s="35"/>
      <c r="G3" s="35"/>
    </row>
    <row r="4" spans="1:9" ht="15.75" customHeight="1" thickBot="1" x14ac:dyDescent="0.4">
      <c r="A4" s="35"/>
      <c r="B4" s="35"/>
      <c r="C4" s="37"/>
      <c r="D4" s="35"/>
      <c r="E4" s="35"/>
      <c r="F4" s="35"/>
      <c r="G4" s="35"/>
    </row>
    <row r="5" spans="1:9" ht="60.75" customHeight="1" thickBot="1" x14ac:dyDescent="0.4">
      <c r="A5" s="39"/>
      <c r="B5" s="40" t="s">
        <v>179</v>
      </c>
      <c r="C5" s="41" t="s">
        <v>180</v>
      </c>
      <c r="D5" s="39"/>
      <c r="E5" s="527" t="s">
        <v>2919</v>
      </c>
      <c r="F5" s="528"/>
      <c r="G5" s="448" t="s">
        <v>2920</v>
      </c>
      <c r="H5" s="449"/>
    </row>
    <row r="6" spans="1:9" x14ac:dyDescent="0.35">
      <c r="A6" s="38"/>
      <c r="B6" s="38"/>
      <c r="C6" s="38"/>
      <c r="D6" s="38"/>
      <c r="F6" s="450"/>
      <c r="G6" s="450"/>
    </row>
    <row r="7" spans="1:9" ht="18.75" customHeight="1" x14ac:dyDescent="0.35">
      <c r="A7" s="42"/>
      <c r="B7" s="513" t="s">
        <v>2921</v>
      </c>
      <c r="C7" s="514"/>
      <c r="D7" s="432"/>
      <c r="E7" s="513" t="s">
        <v>2922</v>
      </c>
      <c r="F7" s="512"/>
      <c r="G7" s="512"/>
      <c r="H7" s="514"/>
    </row>
    <row r="8" spans="1:9" ht="18.75" customHeight="1" x14ac:dyDescent="0.35">
      <c r="A8" s="38"/>
      <c r="B8" s="529" t="s">
        <v>2923</v>
      </c>
      <c r="C8" s="530"/>
      <c r="D8" s="432"/>
      <c r="E8" s="531" t="s">
        <v>620</v>
      </c>
      <c r="F8" s="532"/>
      <c r="G8" s="532"/>
      <c r="H8" s="533"/>
    </row>
    <row r="9" spans="1:9" ht="18.75" customHeight="1" x14ac:dyDescent="0.35">
      <c r="A9" s="38"/>
      <c r="B9" s="529" t="s">
        <v>2924</v>
      </c>
      <c r="C9" s="530"/>
      <c r="D9" s="451"/>
      <c r="E9" s="531"/>
      <c r="F9" s="532"/>
      <c r="G9" s="532"/>
      <c r="H9" s="533"/>
      <c r="I9" s="449"/>
    </row>
    <row r="10" spans="1:9" x14ac:dyDescent="0.35">
      <c r="A10" s="431"/>
      <c r="B10" s="534"/>
      <c r="C10" s="534"/>
      <c r="D10" s="432"/>
      <c r="E10" s="531"/>
      <c r="F10" s="532"/>
      <c r="G10" s="532"/>
      <c r="H10" s="533"/>
      <c r="I10" s="449"/>
    </row>
    <row r="11" spans="1:9" ht="15" thickBot="1" x14ac:dyDescent="0.4">
      <c r="A11" s="431"/>
      <c r="B11" s="535"/>
      <c r="C11" s="536"/>
      <c r="D11" s="451"/>
      <c r="E11" s="531"/>
      <c r="F11" s="532"/>
      <c r="G11" s="532"/>
      <c r="H11" s="533"/>
      <c r="I11" s="449"/>
    </row>
    <row r="12" spans="1:9" x14ac:dyDescent="0.35">
      <c r="A12" s="38"/>
      <c r="B12" s="452"/>
      <c r="C12" s="38"/>
      <c r="D12" s="38"/>
      <c r="E12" s="531"/>
      <c r="F12" s="532"/>
      <c r="G12" s="532"/>
      <c r="H12" s="533"/>
      <c r="I12" s="449"/>
    </row>
    <row r="13" spans="1:9" ht="15.75" customHeight="1" thickBot="1" x14ac:dyDescent="0.4">
      <c r="A13" s="38"/>
      <c r="B13" s="452"/>
      <c r="C13" s="38"/>
      <c r="D13" s="38"/>
      <c r="E13" s="522" t="s">
        <v>2925</v>
      </c>
      <c r="F13" s="523"/>
      <c r="G13" s="524" t="s">
        <v>2926</v>
      </c>
      <c r="H13" s="525"/>
      <c r="I13" s="449"/>
    </row>
    <row r="14" spans="1:9" x14ac:dyDescent="0.35">
      <c r="A14" s="38"/>
      <c r="B14" s="452"/>
      <c r="C14" s="38"/>
      <c r="D14" s="38"/>
      <c r="E14" s="434"/>
      <c r="F14" s="434"/>
      <c r="G14" s="38"/>
      <c r="H14" s="453"/>
    </row>
    <row r="15" spans="1:9" ht="18.75" customHeight="1" x14ac:dyDescent="0.35">
      <c r="A15" s="49"/>
      <c r="B15" s="526" t="s">
        <v>2927</v>
      </c>
      <c r="C15" s="526"/>
      <c r="D15" s="526"/>
      <c r="E15" s="49"/>
      <c r="F15" s="49"/>
      <c r="G15" s="49"/>
      <c r="H15" s="49"/>
    </row>
    <row r="16" spans="1:9" x14ac:dyDescent="0.35">
      <c r="A16" s="63"/>
      <c r="B16" s="63" t="s">
        <v>2928</v>
      </c>
      <c r="C16" s="63" t="s">
        <v>223</v>
      </c>
      <c r="D16" s="63" t="s">
        <v>2101</v>
      </c>
      <c r="E16" s="63"/>
      <c r="F16" s="63" t="s">
        <v>2929</v>
      </c>
      <c r="G16" s="63" t="s">
        <v>2930</v>
      </c>
      <c r="H16" s="63"/>
    </row>
    <row r="17" spans="1:8" x14ac:dyDescent="0.35">
      <c r="A17" s="38" t="s">
        <v>2931</v>
      </c>
      <c r="B17" s="59" t="s">
        <v>2932</v>
      </c>
      <c r="C17" s="454"/>
      <c r="D17" s="455"/>
      <c r="F17" s="79">
        <f>IF(OR('B1. HTT Mortgage Assets '!$C$15=0,C17="[For completion]"),"",C17/'B1. HTT Mortgage Assets '!$C$15)</f>
        <v>0</v>
      </c>
      <c r="G17" s="79">
        <f>IF(OR('B1. HTT Mortgage Assets '!$F$28=0,D17="[For completion]"),"",D17/'B1. HTT Mortgage Assets '!$F$28)</f>
        <v>0</v>
      </c>
    </row>
    <row r="18" spans="1:8" x14ac:dyDescent="0.35">
      <c r="A18" s="59" t="s">
        <v>2933</v>
      </c>
      <c r="B18" s="56"/>
      <c r="C18" s="59"/>
      <c r="D18" s="59"/>
      <c r="F18" s="59"/>
      <c r="G18" s="59"/>
    </row>
    <row r="19" spans="1:8" x14ac:dyDescent="0.35">
      <c r="A19" s="59" t="s">
        <v>2934</v>
      </c>
      <c r="B19" s="59"/>
      <c r="C19" s="59"/>
      <c r="D19" s="59"/>
      <c r="F19" s="59"/>
      <c r="G19" s="59"/>
    </row>
    <row r="20" spans="1:8" ht="18.75" customHeight="1" x14ac:dyDescent="0.35">
      <c r="A20" s="49"/>
      <c r="B20" s="526" t="s">
        <v>2924</v>
      </c>
      <c r="C20" s="526"/>
      <c r="D20" s="526"/>
      <c r="E20" s="49"/>
      <c r="F20" s="49"/>
      <c r="G20" s="49"/>
      <c r="H20" s="49"/>
    </row>
    <row r="21" spans="1:8" x14ac:dyDescent="0.35">
      <c r="A21" s="63"/>
      <c r="B21" s="63" t="s">
        <v>2935</v>
      </c>
      <c r="C21" s="63" t="s">
        <v>2936</v>
      </c>
      <c r="D21" s="63" t="s">
        <v>2937</v>
      </c>
      <c r="E21" s="63" t="s">
        <v>2938</v>
      </c>
      <c r="F21" s="63" t="s">
        <v>2939</v>
      </c>
      <c r="G21" s="63" t="s">
        <v>2940</v>
      </c>
      <c r="H21" s="63" t="s">
        <v>2941</v>
      </c>
    </row>
    <row r="22" spans="1:8" ht="15" customHeight="1" x14ac:dyDescent="0.35">
      <c r="A22" s="52"/>
      <c r="B22" s="456" t="s">
        <v>2942</v>
      </c>
      <c r="C22" s="456"/>
      <c r="D22" s="52"/>
      <c r="E22" s="52"/>
      <c r="F22" s="52"/>
      <c r="G22" s="52"/>
      <c r="H22" s="52"/>
    </row>
    <row r="23" spans="1:8" x14ac:dyDescent="0.35">
      <c r="A23" s="38" t="s">
        <v>2943</v>
      </c>
      <c r="B23" s="38" t="s">
        <v>2944</v>
      </c>
      <c r="C23" s="457"/>
      <c r="D23" s="457"/>
      <c r="E23" s="457"/>
      <c r="F23" s="457"/>
      <c r="G23" s="457">
        <v>0</v>
      </c>
      <c r="H23" s="458">
        <f>SUM(C23:G23)</f>
        <v>0</v>
      </c>
    </row>
    <row r="24" spans="1:8" x14ac:dyDescent="0.35">
      <c r="A24" s="38" t="s">
        <v>2945</v>
      </c>
      <c r="B24" s="38" t="s">
        <v>2946</v>
      </c>
      <c r="C24" s="459" t="s">
        <v>620</v>
      </c>
      <c r="D24" s="459" t="s">
        <v>620</v>
      </c>
      <c r="E24" s="459" t="s">
        <v>620</v>
      </c>
      <c r="F24" s="459" t="s">
        <v>620</v>
      </c>
      <c r="G24" s="459" t="s">
        <v>620</v>
      </c>
      <c r="H24" s="458">
        <f>SUM(C24:G24)</f>
        <v>0</v>
      </c>
    </row>
    <row r="25" spans="1:8" x14ac:dyDescent="0.35">
      <c r="A25" s="38" t="s">
        <v>2947</v>
      </c>
      <c r="B25" s="38" t="s">
        <v>1149</v>
      </c>
      <c r="C25" s="459" t="s">
        <v>620</v>
      </c>
      <c r="D25" s="459" t="s">
        <v>620</v>
      </c>
      <c r="E25" s="459" t="s">
        <v>620</v>
      </c>
      <c r="F25" s="459" t="s">
        <v>620</v>
      </c>
      <c r="G25" s="459" t="s">
        <v>620</v>
      </c>
      <c r="H25" s="458">
        <f>SUM(C25:G25)</f>
        <v>0</v>
      </c>
    </row>
    <row r="26" spans="1:8" x14ac:dyDescent="0.35">
      <c r="A26" s="38" t="s">
        <v>2948</v>
      </c>
      <c r="B26" s="38" t="s">
        <v>2949</v>
      </c>
      <c r="C26" s="128">
        <f>SUM(C23:C25)+SUM(C27:C32)</f>
        <v>0</v>
      </c>
      <c r="D26" s="128">
        <f>SUM(D23:D25)+SUM(D27:D32)</f>
        <v>0</v>
      </c>
      <c r="E26" s="128">
        <f>SUM(E23:E25)+SUM(E27:E32)</f>
        <v>0</v>
      </c>
      <c r="F26" s="128">
        <f>SUM(F23:F25)+SUM(F27:F32)</f>
        <v>0</v>
      </c>
      <c r="G26" s="128">
        <f>SUM(G23:G25)+SUM(G27:G32)</f>
        <v>0</v>
      </c>
      <c r="H26" s="128">
        <f>SUM(H23:H25)</f>
        <v>0</v>
      </c>
    </row>
    <row r="27" spans="1:8" x14ac:dyDescent="0.35">
      <c r="A27" s="38" t="s">
        <v>2950</v>
      </c>
      <c r="B27" s="437" t="s">
        <v>2951</v>
      </c>
      <c r="C27" s="459"/>
      <c r="D27" s="459"/>
      <c r="E27" s="459"/>
      <c r="F27" s="459"/>
      <c r="G27" s="459"/>
      <c r="H27" s="79">
        <f>IF(SUM(C27:G27)="","",SUM(C27:G27))</f>
        <v>0</v>
      </c>
    </row>
    <row r="28" spans="1:8" x14ac:dyDescent="0.35">
      <c r="A28" s="38" t="s">
        <v>2952</v>
      </c>
      <c r="B28" s="437" t="s">
        <v>2951</v>
      </c>
      <c r="C28" s="459"/>
      <c r="D28" s="459"/>
      <c r="E28" s="459"/>
      <c r="F28" s="459"/>
      <c r="G28" s="459"/>
      <c r="H28" s="458">
        <f>IF(SUM(C28:G28)="","",SUM(C28:G28))</f>
        <v>0</v>
      </c>
    </row>
    <row r="29" spans="1:8" x14ac:dyDescent="0.35">
      <c r="A29" s="38" t="s">
        <v>2953</v>
      </c>
      <c r="B29" s="437" t="s">
        <v>2951</v>
      </c>
      <c r="C29" s="459"/>
      <c r="D29" s="459"/>
      <c r="E29" s="459"/>
      <c r="F29" s="459"/>
      <c r="G29" s="459"/>
      <c r="H29" s="458">
        <f>IF(SUM(C29:G29)="","",SUM(C29:G29))</f>
        <v>0</v>
      </c>
    </row>
    <row r="30" spans="1:8" x14ac:dyDescent="0.35">
      <c r="A30" s="38" t="s">
        <v>2954</v>
      </c>
      <c r="B30" s="437" t="s">
        <v>2951</v>
      </c>
      <c r="C30" s="459"/>
      <c r="D30" s="459"/>
      <c r="E30" s="459"/>
      <c r="F30" s="459"/>
      <c r="G30" s="459"/>
      <c r="H30" s="458">
        <f>IF(SUM(C30:G30)="","",SUM(C30:G30))</f>
        <v>0</v>
      </c>
    </row>
    <row r="31" spans="1:8" x14ac:dyDescent="0.35">
      <c r="A31" s="38" t="s">
        <v>2955</v>
      </c>
      <c r="B31" s="437" t="s">
        <v>2951</v>
      </c>
      <c r="C31" s="439"/>
      <c r="D31" s="113"/>
      <c r="E31" s="113"/>
      <c r="F31" s="460"/>
      <c r="G31" s="461"/>
    </row>
    <row r="32" spans="1:8" x14ac:dyDescent="0.35">
      <c r="A32" s="38" t="s">
        <v>2956</v>
      </c>
      <c r="B32" s="437" t="s">
        <v>2951</v>
      </c>
      <c r="C32" s="70"/>
      <c r="D32" s="38"/>
      <c r="E32" s="38"/>
      <c r="F32" s="79"/>
      <c r="G32" s="44"/>
    </row>
    <row r="33" spans="1:7" x14ac:dyDescent="0.35">
      <c r="A33" s="38"/>
      <c r="B33" s="85"/>
      <c r="C33" s="70"/>
      <c r="D33" s="38"/>
      <c r="E33" s="38"/>
      <c r="F33" s="79"/>
      <c r="G33" s="44"/>
    </row>
    <row r="34" spans="1:7" x14ac:dyDescent="0.35">
      <c r="A34" s="38"/>
      <c r="B34" s="85"/>
      <c r="C34" s="70"/>
      <c r="D34" s="38"/>
      <c r="E34" s="38"/>
      <c r="F34" s="79"/>
      <c r="G34" s="44"/>
    </row>
    <row r="35" spans="1:7" x14ac:dyDescent="0.35">
      <c r="A35" s="38"/>
      <c r="B35" s="85"/>
      <c r="C35" s="70"/>
      <c r="D35" s="38"/>
      <c r="F35" s="79"/>
      <c r="G35" s="44"/>
    </row>
    <row r="36" spans="1:7" x14ac:dyDescent="0.35">
      <c r="A36" s="38"/>
      <c r="B36" s="38"/>
      <c r="C36" s="462"/>
      <c r="D36" s="462"/>
      <c r="E36" s="462"/>
      <c r="F36" s="462"/>
      <c r="G36" s="59"/>
    </row>
    <row r="37" spans="1:7" x14ac:dyDescent="0.35">
      <c r="A37" s="38"/>
      <c r="B37" s="38"/>
      <c r="C37" s="462"/>
      <c r="D37" s="462"/>
      <c r="E37" s="462"/>
      <c r="F37" s="462"/>
      <c r="G37" s="59"/>
    </row>
    <row r="38" spans="1:7" x14ac:dyDescent="0.35">
      <c r="A38" s="38"/>
      <c r="B38" s="38"/>
      <c r="C38" s="462"/>
      <c r="D38" s="462"/>
      <c r="E38" s="462"/>
      <c r="F38" s="462"/>
      <c r="G38" s="59"/>
    </row>
    <row r="39" spans="1:7" x14ac:dyDescent="0.35">
      <c r="A39" s="38"/>
      <c r="B39" s="38"/>
      <c r="C39" s="462"/>
      <c r="D39" s="462"/>
      <c r="E39" s="462"/>
      <c r="F39" s="462"/>
      <c r="G39" s="59"/>
    </row>
    <row r="40" spans="1:7" x14ac:dyDescent="0.35">
      <c r="A40" s="38"/>
      <c r="B40" s="38"/>
      <c r="C40" s="462"/>
      <c r="D40" s="462"/>
      <c r="E40" s="462"/>
      <c r="F40" s="462"/>
      <c r="G40" s="59"/>
    </row>
    <row r="41" spans="1:7" x14ac:dyDescent="0.35">
      <c r="A41" s="38"/>
      <c r="B41" s="38"/>
      <c r="C41" s="462"/>
      <c r="D41" s="462"/>
      <c r="E41" s="462"/>
      <c r="F41" s="462"/>
      <c r="G41" s="59"/>
    </row>
    <row r="42" spans="1:7" x14ac:dyDescent="0.35">
      <c r="A42" s="38"/>
      <c r="B42" s="38"/>
      <c r="C42" s="462"/>
      <c r="D42" s="462"/>
      <c r="E42" s="462"/>
      <c r="F42" s="462"/>
      <c r="G42" s="59"/>
    </row>
    <row r="43" spans="1:7" x14ac:dyDescent="0.35">
      <c r="A43" s="38"/>
      <c r="B43" s="38"/>
      <c r="C43" s="462"/>
      <c r="D43" s="462"/>
      <c r="E43" s="462"/>
      <c r="F43" s="462"/>
      <c r="G43" s="59"/>
    </row>
    <row r="44" spans="1:7" x14ac:dyDescent="0.35">
      <c r="A44" s="38"/>
      <c r="B44" s="38"/>
      <c r="C44" s="462"/>
      <c r="D44" s="462"/>
      <c r="E44" s="462"/>
      <c r="F44" s="462"/>
      <c r="G44" s="59"/>
    </row>
    <row r="45" spans="1:7" x14ac:dyDescent="0.35">
      <c r="A45" s="38"/>
      <c r="B45" s="38"/>
      <c r="C45" s="462"/>
      <c r="D45" s="462"/>
      <c r="E45" s="462"/>
      <c r="F45" s="462"/>
      <c r="G45" s="59"/>
    </row>
    <row r="46" spans="1:7" x14ac:dyDescent="0.35">
      <c r="A46" s="38"/>
      <c r="B46" s="38"/>
      <c r="C46" s="462"/>
      <c r="D46" s="462"/>
      <c r="E46" s="462"/>
      <c r="F46" s="462"/>
      <c r="G46" s="59"/>
    </row>
    <row r="47" spans="1:7" x14ac:dyDescent="0.35">
      <c r="A47" s="38"/>
      <c r="B47" s="38"/>
      <c r="C47" s="462"/>
      <c r="D47" s="462"/>
      <c r="E47" s="462"/>
      <c r="F47" s="462"/>
      <c r="G47" s="59"/>
    </row>
    <row r="48" spans="1:7" x14ac:dyDescent="0.35">
      <c r="A48" s="38"/>
      <c r="B48" s="38"/>
      <c r="C48" s="462"/>
      <c r="D48" s="462"/>
      <c r="E48" s="462"/>
      <c r="F48" s="462"/>
      <c r="G48" s="59"/>
    </row>
    <row r="49" spans="1:7" x14ac:dyDescent="0.35">
      <c r="A49" s="38"/>
      <c r="B49" s="38"/>
      <c r="C49" s="462"/>
      <c r="D49" s="462"/>
      <c r="E49" s="462"/>
      <c r="F49" s="462"/>
      <c r="G49" s="59"/>
    </row>
    <row r="50" spans="1:7" x14ac:dyDescent="0.35">
      <c r="A50" s="38"/>
      <c r="B50" s="38"/>
      <c r="C50" s="462"/>
      <c r="D50" s="462"/>
      <c r="E50" s="462"/>
      <c r="F50" s="462"/>
      <c r="G50" s="59"/>
    </row>
    <row r="51" spans="1:7" x14ac:dyDescent="0.35">
      <c r="A51" s="38"/>
      <c r="B51" s="38"/>
      <c r="C51" s="462"/>
      <c r="D51" s="462"/>
      <c r="E51" s="462"/>
      <c r="F51" s="462"/>
      <c r="G51" s="59"/>
    </row>
    <row r="52" spans="1:7" x14ac:dyDescent="0.35">
      <c r="A52" s="38"/>
      <c r="B52" s="38"/>
      <c r="C52" s="462"/>
      <c r="D52" s="462"/>
      <c r="E52" s="462"/>
      <c r="F52" s="462"/>
      <c r="G52" s="59"/>
    </row>
    <row r="53" spans="1:7" x14ac:dyDescent="0.35">
      <c r="A53" s="38"/>
      <c r="B53" s="38"/>
      <c r="C53" s="462"/>
      <c r="D53" s="462"/>
      <c r="E53" s="462"/>
      <c r="F53" s="462"/>
      <c r="G53" s="59"/>
    </row>
    <row r="54" spans="1:7" x14ac:dyDescent="0.35">
      <c r="A54" s="38"/>
      <c r="B54" s="38"/>
      <c r="C54" s="462"/>
      <c r="D54" s="462"/>
      <c r="E54" s="462"/>
      <c r="F54" s="462"/>
      <c r="G54" s="59"/>
    </row>
    <row r="55" spans="1:7" x14ac:dyDescent="0.35">
      <c r="A55" s="38"/>
      <c r="B55" s="38"/>
      <c r="C55" s="462"/>
      <c r="D55" s="462"/>
      <c r="E55" s="462"/>
      <c r="F55" s="462"/>
      <c r="G55" s="59"/>
    </row>
    <row r="56" spans="1:7" x14ac:dyDescent="0.35">
      <c r="A56" s="38"/>
      <c r="B56" s="38"/>
      <c r="C56" s="462"/>
      <c r="D56" s="462"/>
      <c r="E56" s="462"/>
      <c r="F56" s="462"/>
      <c r="G56" s="59"/>
    </row>
    <row r="57" spans="1:7" x14ac:dyDescent="0.35">
      <c r="A57" s="38"/>
      <c r="B57" s="38"/>
      <c r="C57" s="462"/>
      <c r="D57" s="462"/>
      <c r="E57" s="462"/>
      <c r="F57" s="462"/>
      <c r="G57" s="59"/>
    </row>
    <row r="58" spans="1:7" x14ac:dyDescent="0.35">
      <c r="A58" s="38"/>
      <c r="B58" s="38"/>
      <c r="C58" s="462"/>
      <c r="D58" s="462"/>
      <c r="E58" s="462"/>
      <c r="F58" s="462"/>
      <c r="G58" s="59"/>
    </row>
    <row r="59" spans="1:7" x14ac:dyDescent="0.35">
      <c r="A59" s="38"/>
      <c r="B59" s="38"/>
      <c r="C59" s="462"/>
      <c r="D59" s="462"/>
      <c r="E59" s="462"/>
      <c r="F59" s="462"/>
      <c r="G59" s="59"/>
    </row>
    <row r="60" spans="1:7" x14ac:dyDescent="0.35">
      <c r="A60" s="38"/>
      <c r="B60" s="38"/>
      <c r="C60" s="462"/>
      <c r="D60" s="462"/>
      <c r="E60" s="462"/>
      <c r="F60" s="462"/>
      <c r="G60" s="59"/>
    </row>
    <row r="61" spans="1:7" x14ac:dyDescent="0.35">
      <c r="A61" s="38"/>
      <c r="B61" s="38"/>
      <c r="C61" s="462"/>
      <c r="D61" s="462"/>
      <c r="E61" s="462"/>
      <c r="F61" s="462"/>
      <c r="G61" s="59"/>
    </row>
    <row r="62" spans="1:7" x14ac:dyDescent="0.35">
      <c r="A62" s="38"/>
      <c r="B62" s="38"/>
      <c r="C62" s="462"/>
      <c r="D62" s="462"/>
      <c r="E62" s="462"/>
      <c r="F62" s="462"/>
      <c r="G62" s="59"/>
    </row>
    <row r="63" spans="1:7" x14ac:dyDescent="0.35">
      <c r="A63" s="38"/>
      <c r="B63" s="130"/>
      <c r="C63" s="463"/>
      <c r="D63" s="463"/>
      <c r="E63" s="462"/>
      <c r="F63" s="463"/>
      <c r="G63" s="59"/>
    </row>
    <row r="64" spans="1:7" x14ac:dyDescent="0.35">
      <c r="A64" s="38"/>
      <c r="B64" s="38"/>
      <c r="C64" s="462"/>
      <c r="D64" s="462"/>
      <c r="E64" s="462"/>
      <c r="F64" s="462"/>
      <c r="G64" s="59"/>
    </row>
    <row r="65" spans="1:7" x14ac:dyDescent="0.35">
      <c r="A65" s="38"/>
      <c r="B65" s="38"/>
      <c r="C65" s="462"/>
      <c r="D65" s="462"/>
      <c r="E65" s="462"/>
      <c r="F65" s="462"/>
      <c r="G65" s="59"/>
    </row>
    <row r="66" spans="1:7" x14ac:dyDescent="0.35">
      <c r="A66" s="38"/>
      <c r="B66" s="38"/>
      <c r="C66" s="462"/>
      <c r="D66" s="462"/>
      <c r="E66" s="462"/>
      <c r="F66" s="462"/>
      <c r="G66" s="59"/>
    </row>
    <row r="67" spans="1:7" x14ac:dyDescent="0.35">
      <c r="A67" s="38"/>
      <c r="B67" s="130"/>
      <c r="C67" s="463"/>
      <c r="D67" s="463"/>
      <c r="E67" s="462"/>
      <c r="F67" s="463"/>
      <c r="G67" s="59"/>
    </row>
    <row r="68" spans="1:7" x14ac:dyDescent="0.35">
      <c r="A68" s="38"/>
      <c r="B68" s="59"/>
      <c r="C68" s="462"/>
      <c r="D68" s="462"/>
      <c r="E68" s="462"/>
      <c r="F68" s="462"/>
      <c r="G68" s="59"/>
    </row>
    <row r="69" spans="1:7" x14ac:dyDescent="0.35">
      <c r="A69" s="38"/>
      <c r="B69" s="38"/>
      <c r="C69" s="462"/>
      <c r="D69" s="462"/>
      <c r="E69" s="462"/>
      <c r="F69" s="462"/>
      <c r="G69" s="59"/>
    </row>
    <row r="70" spans="1:7" x14ac:dyDescent="0.35">
      <c r="A70" s="38"/>
      <c r="B70" s="59"/>
      <c r="C70" s="462"/>
      <c r="D70" s="462"/>
      <c r="E70" s="462"/>
      <c r="F70" s="462"/>
      <c r="G70" s="59"/>
    </row>
    <row r="71" spans="1:7" x14ac:dyDescent="0.35">
      <c r="A71" s="38"/>
      <c r="B71" s="59"/>
      <c r="C71" s="462"/>
      <c r="D71" s="462"/>
      <c r="E71" s="462"/>
      <c r="F71" s="462"/>
      <c r="G71" s="59"/>
    </row>
    <row r="72" spans="1:7" x14ac:dyDescent="0.35">
      <c r="A72" s="38"/>
      <c r="B72" s="59"/>
      <c r="C72" s="462"/>
      <c r="D72" s="462"/>
      <c r="E72" s="462"/>
      <c r="F72" s="462"/>
      <c r="G72" s="59"/>
    </row>
    <row r="73" spans="1:7" x14ac:dyDescent="0.35">
      <c r="A73" s="38"/>
      <c r="B73" s="59"/>
      <c r="C73" s="462"/>
      <c r="D73" s="462"/>
      <c r="E73" s="462"/>
      <c r="F73" s="462"/>
      <c r="G73" s="59"/>
    </row>
    <row r="74" spans="1:7" x14ac:dyDescent="0.35">
      <c r="A74" s="38"/>
      <c r="B74" s="59"/>
      <c r="C74" s="462"/>
      <c r="D74" s="462"/>
      <c r="E74" s="462"/>
      <c r="F74" s="462"/>
      <c r="G74" s="59"/>
    </row>
    <row r="75" spans="1:7" x14ac:dyDescent="0.35">
      <c r="A75" s="38"/>
      <c r="B75" s="59"/>
      <c r="C75" s="462"/>
      <c r="D75" s="462"/>
      <c r="E75" s="462"/>
      <c r="F75" s="462"/>
      <c r="G75" s="59"/>
    </row>
    <row r="76" spans="1:7" x14ac:dyDescent="0.35">
      <c r="A76" s="38"/>
      <c r="B76" s="59"/>
      <c r="C76" s="462"/>
      <c r="D76" s="462"/>
      <c r="E76" s="462"/>
      <c r="F76" s="462"/>
      <c r="G76" s="59"/>
    </row>
    <row r="77" spans="1:7" x14ac:dyDescent="0.35">
      <c r="A77" s="38"/>
      <c r="B77" s="59"/>
      <c r="C77" s="462"/>
      <c r="D77" s="462"/>
      <c r="E77" s="462"/>
      <c r="F77" s="462"/>
      <c r="G77" s="59"/>
    </row>
    <row r="78" spans="1:7" x14ac:dyDescent="0.35">
      <c r="A78" s="38"/>
      <c r="B78" s="59"/>
      <c r="C78" s="462"/>
      <c r="D78" s="462"/>
      <c r="E78" s="462"/>
      <c r="F78" s="462"/>
      <c r="G78" s="59"/>
    </row>
    <row r="79" spans="1:7" x14ac:dyDescent="0.35">
      <c r="A79" s="38"/>
      <c r="B79" s="85"/>
      <c r="C79" s="462"/>
      <c r="D79" s="462"/>
      <c r="E79" s="462"/>
      <c r="F79" s="462"/>
      <c r="G79" s="59"/>
    </row>
    <row r="80" spans="1:7" x14ac:dyDescent="0.35">
      <c r="A80" s="38"/>
      <c r="B80" s="85"/>
      <c r="C80" s="462"/>
      <c r="D80" s="462"/>
      <c r="E80" s="462"/>
      <c r="F80" s="462"/>
      <c r="G80" s="59"/>
    </row>
    <row r="81" spans="1:7" x14ac:dyDescent="0.35">
      <c r="A81" s="38"/>
      <c r="B81" s="85"/>
      <c r="C81" s="462"/>
      <c r="D81" s="462"/>
      <c r="E81" s="462"/>
      <c r="F81" s="462"/>
      <c r="G81" s="59"/>
    </row>
    <row r="82" spans="1:7" x14ac:dyDescent="0.35">
      <c r="A82" s="38"/>
      <c r="B82" s="85"/>
      <c r="C82" s="462"/>
      <c r="D82" s="462"/>
      <c r="E82" s="462"/>
      <c r="F82" s="462"/>
      <c r="G82" s="59"/>
    </row>
    <row r="83" spans="1:7" x14ac:dyDescent="0.35">
      <c r="A83" s="38"/>
      <c r="B83" s="85"/>
      <c r="C83" s="462"/>
      <c r="D83" s="462"/>
      <c r="E83" s="462"/>
      <c r="F83" s="462"/>
      <c r="G83" s="59"/>
    </row>
    <row r="84" spans="1:7" x14ac:dyDescent="0.35">
      <c r="A84" s="38"/>
      <c r="B84" s="85"/>
      <c r="C84" s="462"/>
      <c r="D84" s="462"/>
      <c r="E84" s="462"/>
      <c r="F84" s="462"/>
      <c r="G84" s="59"/>
    </row>
    <row r="85" spans="1:7" x14ac:dyDescent="0.35">
      <c r="A85" s="38"/>
      <c r="B85" s="85"/>
      <c r="C85" s="462"/>
      <c r="D85" s="462"/>
      <c r="E85" s="462"/>
      <c r="F85" s="462"/>
      <c r="G85" s="59"/>
    </row>
    <row r="86" spans="1:7" x14ac:dyDescent="0.35">
      <c r="A86" s="38"/>
      <c r="B86" s="85"/>
      <c r="C86" s="462"/>
      <c r="D86" s="462"/>
      <c r="E86" s="462"/>
      <c r="F86" s="462"/>
      <c r="G86" s="59"/>
    </row>
    <row r="87" spans="1:7" x14ac:dyDescent="0.35">
      <c r="A87" s="38"/>
      <c r="B87" s="85"/>
      <c r="C87" s="462"/>
      <c r="D87" s="462"/>
      <c r="E87" s="462"/>
      <c r="F87" s="462"/>
      <c r="G87" s="59"/>
    </row>
    <row r="88" spans="1:7" x14ac:dyDescent="0.35">
      <c r="A88" s="38"/>
      <c r="B88" s="85"/>
      <c r="C88" s="462"/>
      <c r="D88" s="462"/>
      <c r="E88" s="462"/>
      <c r="F88" s="462"/>
      <c r="G88" s="59"/>
    </row>
    <row r="89" spans="1:7" x14ac:dyDescent="0.35">
      <c r="A89" s="63"/>
      <c r="B89" s="63"/>
      <c r="C89" s="63"/>
      <c r="D89" s="63"/>
      <c r="E89" s="63"/>
      <c r="F89" s="63"/>
      <c r="G89" s="63"/>
    </row>
    <row r="90" spans="1:7" x14ac:dyDescent="0.35">
      <c r="A90" s="38"/>
      <c r="B90" s="59"/>
      <c r="C90" s="462"/>
      <c r="D90" s="462"/>
      <c r="E90" s="462"/>
      <c r="F90" s="462"/>
      <c r="G90" s="59"/>
    </row>
    <row r="91" spans="1:7" x14ac:dyDescent="0.35">
      <c r="A91" s="38"/>
      <c r="B91" s="59"/>
      <c r="C91" s="462"/>
      <c r="D91" s="462"/>
      <c r="E91" s="462"/>
      <c r="F91" s="462"/>
      <c r="G91" s="59"/>
    </row>
    <row r="92" spans="1:7" x14ac:dyDescent="0.35">
      <c r="A92" s="38"/>
      <c r="B92" s="59"/>
      <c r="C92" s="462"/>
      <c r="D92" s="462"/>
      <c r="E92" s="462"/>
      <c r="F92" s="462"/>
      <c r="G92" s="59"/>
    </row>
    <row r="93" spans="1:7" x14ac:dyDescent="0.35">
      <c r="A93" s="38"/>
      <c r="B93" s="59"/>
      <c r="C93" s="462"/>
      <c r="D93" s="462"/>
      <c r="E93" s="462"/>
      <c r="F93" s="462"/>
      <c r="G93" s="59"/>
    </row>
    <row r="94" spans="1:7" x14ac:dyDescent="0.35">
      <c r="A94" s="38"/>
      <c r="B94" s="59"/>
      <c r="C94" s="462"/>
      <c r="D94" s="462"/>
      <c r="E94" s="462"/>
      <c r="F94" s="462"/>
      <c r="G94" s="59"/>
    </row>
    <row r="95" spans="1:7" x14ac:dyDescent="0.35">
      <c r="A95" s="38"/>
      <c r="B95" s="59"/>
      <c r="C95" s="462"/>
      <c r="D95" s="462"/>
      <c r="E95" s="462"/>
      <c r="F95" s="462"/>
      <c r="G95" s="59"/>
    </row>
    <row r="96" spans="1:7" x14ac:dyDescent="0.35">
      <c r="A96" s="38"/>
      <c r="B96" s="59"/>
      <c r="C96" s="462"/>
      <c r="D96" s="462"/>
      <c r="E96" s="462"/>
      <c r="F96" s="462"/>
      <c r="G96" s="59"/>
    </row>
    <row r="97" spans="1:7" x14ac:dyDescent="0.35">
      <c r="A97" s="38"/>
      <c r="B97" s="59"/>
      <c r="C97" s="462"/>
      <c r="D97" s="462"/>
      <c r="E97" s="462"/>
      <c r="F97" s="462"/>
      <c r="G97" s="59"/>
    </row>
    <row r="98" spans="1:7" x14ac:dyDescent="0.35">
      <c r="A98" s="38"/>
      <c r="B98" s="59"/>
      <c r="C98" s="462"/>
      <c r="D98" s="462"/>
      <c r="E98" s="462"/>
      <c r="F98" s="462"/>
      <c r="G98" s="59"/>
    </row>
    <row r="99" spans="1:7" x14ac:dyDescent="0.35">
      <c r="A99" s="38"/>
      <c r="B99" s="59"/>
      <c r="C99" s="462"/>
      <c r="D99" s="462"/>
      <c r="E99" s="462"/>
      <c r="F99" s="462"/>
      <c r="G99" s="59"/>
    </row>
    <row r="100" spans="1:7" x14ac:dyDescent="0.35">
      <c r="A100" s="38"/>
      <c r="B100" s="59"/>
      <c r="C100" s="462"/>
      <c r="D100" s="462"/>
      <c r="E100" s="462"/>
      <c r="F100" s="462"/>
      <c r="G100" s="59"/>
    </row>
    <row r="101" spans="1:7" x14ac:dyDescent="0.35">
      <c r="A101" s="38"/>
      <c r="B101" s="59"/>
      <c r="C101" s="462"/>
      <c r="D101" s="462"/>
      <c r="E101" s="462"/>
      <c r="F101" s="462"/>
      <c r="G101" s="59"/>
    </row>
    <row r="102" spans="1:7" x14ac:dyDescent="0.35">
      <c r="A102" s="38"/>
      <c r="B102" s="59"/>
      <c r="C102" s="462"/>
      <c r="D102" s="462"/>
      <c r="E102" s="462"/>
      <c r="F102" s="462"/>
      <c r="G102" s="59"/>
    </row>
    <row r="103" spans="1:7" x14ac:dyDescent="0.35">
      <c r="A103" s="38"/>
      <c r="B103" s="59"/>
      <c r="C103" s="462"/>
      <c r="D103" s="462"/>
      <c r="E103" s="462"/>
      <c r="F103" s="462"/>
      <c r="G103" s="59"/>
    </row>
    <row r="104" spans="1:7" x14ac:dyDescent="0.35">
      <c r="A104" s="38"/>
      <c r="B104" s="59"/>
      <c r="C104" s="462"/>
      <c r="D104" s="462"/>
      <c r="E104" s="462"/>
      <c r="F104" s="462"/>
      <c r="G104" s="59"/>
    </row>
    <row r="105" spans="1:7" x14ac:dyDescent="0.35">
      <c r="A105" s="38"/>
      <c r="B105" s="59"/>
      <c r="C105" s="462"/>
      <c r="D105" s="462"/>
      <c r="E105" s="462"/>
      <c r="F105" s="462"/>
      <c r="G105" s="59"/>
    </row>
    <row r="106" spans="1:7" x14ac:dyDescent="0.35">
      <c r="A106" s="38"/>
      <c r="B106" s="59"/>
      <c r="C106" s="462"/>
      <c r="D106" s="462"/>
      <c r="E106" s="462"/>
      <c r="F106" s="462"/>
      <c r="G106" s="59"/>
    </row>
    <row r="107" spans="1:7" x14ac:dyDescent="0.35">
      <c r="A107" s="38"/>
      <c r="B107" s="59"/>
      <c r="C107" s="462"/>
      <c r="D107" s="462"/>
      <c r="E107" s="462"/>
      <c r="F107" s="462"/>
      <c r="G107" s="59"/>
    </row>
    <row r="108" spans="1:7" x14ac:dyDescent="0.35">
      <c r="A108" s="38"/>
      <c r="B108" s="59"/>
      <c r="C108" s="462"/>
      <c r="D108" s="462"/>
      <c r="E108" s="462"/>
      <c r="F108" s="462"/>
      <c r="G108" s="59"/>
    </row>
    <row r="109" spans="1:7" x14ac:dyDescent="0.35">
      <c r="A109" s="38"/>
      <c r="B109" s="59"/>
      <c r="C109" s="462"/>
      <c r="D109" s="462"/>
      <c r="E109" s="462"/>
      <c r="F109" s="462"/>
      <c r="G109" s="59"/>
    </row>
    <row r="110" spans="1:7" x14ac:dyDescent="0.35">
      <c r="A110" s="38"/>
      <c r="B110" s="59"/>
      <c r="C110" s="462"/>
      <c r="D110" s="462"/>
      <c r="E110" s="462"/>
      <c r="F110" s="462"/>
      <c r="G110" s="59"/>
    </row>
    <row r="111" spans="1:7" x14ac:dyDescent="0.35">
      <c r="A111" s="38"/>
      <c r="B111" s="59"/>
      <c r="C111" s="462"/>
      <c r="D111" s="462"/>
      <c r="E111" s="462"/>
      <c r="F111" s="462"/>
      <c r="G111" s="59"/>
    </row>
    <row r="112" spans="1:7" x14ac:dyDescent="0.35">
      <c r="A112" s="38"/>
      <c r="B112" s="59"/>
      <c r="C112" s="462"/>
      <c r="D112" s="462"/>
      <c r="E112" s="462"/>
      <c r="F112" s="462"/>
      <c r="G112" s="59"/>
    </row>
    <row r="113" spans="1:7" x14ac:dyDescent="0.35">
      <c r="A113" s="38"/>
      <c r="B113" s="59"/>
      <c r="C113" s="462"/>
      <c r="D113" s="462"/>
      <c r="E113" s="462"/>
      <c r="F113" s="462"/>
      <c r="G113" s="59"/>
    </row>
    <row r="114" spans="1:7" x14ac:dyDescent="0.35">
      <c r="A114" s="38"/>
      <c r="B114" s="59"/>
      <c r="C114" s="462"/>
      <c r="D114" s="462"/>
      <c r="E114" s="462"/>
      <c r="F114" s="462"/>
      <c r="G114" s="59"/>
    </row>
    <row r="115" spans="1:7" x14ac:dyDescent="0.35">
      <c r="A115" s="38"/>
      <c r="B115" s="59"/>
      <c r="C115" s="462"/>
      <c r="D115" s="462"/>
      <c r="E115" s="462"/>
      <c r="F115" s="462"/>
      <c r="G115" s="59"/>
    </row>
    <row r="116" spans="1:7" x14ac:dyDescent="0.35">
      <c r="A116" s="38"/>
      <c r="B116" s="59"/>
      <c r="C116" s="462"/>
      <c r="D116" s="462"/>
      <c r="E116" s="462"/>
      <c r="F116" s="462"/>
      <c r="G116" s="59"/>
    </row>
    <row r="117" spans="1:7" x14ac:dyDescent="0.35">
      <c r="A117" s="38"/>
      <c r="B117" s="59"/>
      <c r="C117" s="462"/>
      <c r="D117" s="462"/>
      <c r="E117" s="462"/>
      <c r="F117" s="462"/>
      <c r="G117" s="59"/>
    </row>
    <row r="118" spans="1:7" x14ac:dyDescent="0.35">
      <c r="A118" s="38"/>
      <c r="B118" s="59"/>
      <c r="C118" s="462"/>
      <c r="D118" s="462"/>
      <c r="E118" s="462"/>
      <c r="F118" s="462"/>
      <c r="G118" s="59"/>
    </row>
    <row r="119" spans="1:7" x14ac:dyDescent="0.35">
      <c r="A119" s="38"/>
      <c r="B119" s="59"/>
      <c r="C119" s="462"/>
      <c r="D119" s="462"/>
      <c r="E119" s="462"/>
      <c r="F119" s="462"/>
      <c r="G119" s="59"/>
    </row>
    <row r="120" spans="1:7" x14ac:dyDescent="0.35">
      <c r="A120" s="38"/>
      <c r="B120" s="59"/>
      <c r="C120" s="462"/>
      <c r="D120" s="462"/>
      <c r="E120" s="462"/>
      <c r="F120" s="462"/>
      <c r="G120" s="59"/>
    </row>
    <row r="121" spans="1:7" x14ac:dyDescent="0.35">
      <c r="A121" s="38"/>
      <c r="B121" s="59"/>
      <c r="C121" s="462"/>
      <c r="D121" s="462"/>
      <c r="E121" s="462"/>
      <c r="F121" s="462"/>
      <c r="G121" s="59"/>
    </row>
    <row r="122" spans="1:7" x14ac:dyDescent="0.35">
      <c r="A122" s="38"/>
      <c r="B122" s="59"/>
      <c r="C122" s="462"/>
      <c r="D122" s="462"/>
      <c r="E122" s="462"/>
      <c r="F122" s="462"/>
      <c r="G122" s="59"/>
    </row>
    <row r="123" spans="1:7" x14ac:dyDescent="0.35">
      <c r="A123" s="38"/>
      <c r="B123" s="59"/>
      <c r="C123" s="462"/>
      <c r="D123" s="462"/>
      <c r="E123" s="462"/>
      <c r="F123" s="462"/>
      <c r="G123" s="59"/>
    </row>
    <row r="124" spans="1:7" x14ac:dyDescent="0.35">
      <c r="A124" s="38"/>
      <c r="B124" s="59"/>
      <c r="C124" s="462"/>
      <c r="D124" s="462"/>
      <c r="E124" s="462"/>
      <c r="F124" s="462"/>
      <c r="G124" s="59"/>
    </row>
    <row r="125" spans="1:7" x14ac:dyDescent="0.35">
      <c r="A125" s="38"/>
      <c r="B125" s="59"/>
      <c r="C125" s="462"/>
      <c r="D125" s="462"/>
      <c r="E125" s="462"/>
      <c r="F125" s="462"/>
      <c r="G125" s="59"/>
    </row>
    <row r="126" spans="1:7" x14ac:dyDescent="0.35">
      <c r="A126" s="38"/>
      <c r="B126" s="59"/>
      <c r="C126" s="462"/>
      <c r="D126" s="462"/>
      <c r="E126" s="462"/>
      <c r="F126" s="462"/>
      <c r="G126" s="59"/>
    </row>
    <row r="127" spans="1:7" x14ac:dyDescent="0.35">
      <c r="A127" s="38"/>
      <c r="B127" s="59"/>
      <c r="C127" s="462"/>
      <c r="D127" s="462"/>
      <c r="E127" s="462"/>
      <c r="F127" s="462"/>
      <c r="G127" s="59"/>
    </row>
    <row r="128" spans="1:7" x14ac:dyDescent="0.35">
      <c r="A128" s="38"/>
      <c r="B128" s="59"/>
      <c r="C128" s="462"/>
      <c r="D128" s="462"/>
      <c r="E128" s="462"/>
      <c r="F128" s="462"/>
      <c r="G128" s="59"/>
    </row>
    <row r="129" spans="1:7" x14ac:dyDescent="0.35">
      <c r="A129" s="38"/>
      <c r="B129" s="59"/>
      <c r="C129" s="462"/>
      <c r="D129" s="462"/>
      <c r="E129" s="462"/>
      <c r="F129" s="462"/>
      <c r="G129" s="59"/>
    </row>
    <row r="130" spans="1:7" x14ac:dyDescent="0.35">
      <c r="A130" s="38"/>
      <c r="B130" s="59"/>
      <c r="C130" s="462"/>
      <c r="D130" s="462"/>
      <c r="E130" s="462"/>
      <c r="F130" s="462"/>
      <c r="G130" s="59"/>
    </row>
    <row r="131" spans="1:7" x14ac:dyDescent="0.35">
      <c r="A131" s="38"/>
      <c r="B131" s="59"/>
      <c r="C131" s="462"/>
      <c r="D131" s="462"/>
      <c r="E131" s="462"/>
      <c r="F131" s="462"/>
      <c r="G131" s="59"/>
    </row>
    <row r="132" spans="1:7" x14ac:dyDescent="0.35">
      <c r="A132" s="38"/>
      <c r="B132" s="59"/>
      <c r="C132" s="462"/>
      <c r="D132" s="462"/>
      <c r="E132" s="462"/>
      <c r="F132" s="462"/>
      <c r="G132" s="59"/>
    </row>
    <row r="133" spans="1:7" x14ac:dyDescent="0.35">
      <c r="A133" s="38"/>
      <c r="B133" s="59"/>
      <c r="C133" s="462"/>
      <c r="D133" s="462"/>
      <c r="E133" s="462"/>
      <c r="F133" s="462"/>
      <c r="G133" s="59"/>
    </row>
    <row r="134" spans="1:7" x14ac:dyDescent="0.35">
      <c r="A134" s="38"/>
      <c r="B134" s="59"/>
      <c r="C134" s="462"/>
      <c r="D134" s="462"/>
      <c r="E134" s="462"/>
      <c r="F134" s="462"/>
      <c r="G134" s="59"/>
    </row>
    <row r="135" spans="1:7" x14ac:dyDescent="0.35">
      <c r="A135" s="38"/>
      <c r="B135" s="59"/>
      <c r="C135" s="462"/>
      <c r="D135" s="462"/>
      <c r="E135" s="462"/>
      <c r="F135" s="462"/>
      <c r="G135" s="59"/>
    </row>
    <row r="136" spans="1:7" x14ac:dyDescent="0.35">
      <c r="A136" s="38"/>
      <c r="B136" s="59"/>
      <c r="C136" s="462"/>
      <c r="D136" s="462"/>
      <c r="E136" s="462"/>
      <c r="F136" s="462"/>
      <c r="G136" s="59"/>
    </row>
    <row r="137" spans="1:7" x14ac:dyDescent="0.35">
      <c r="A137" s="38"/>
      <c r="B137" s="59"/>
      <c r="C137" s="462"/>
      <c r="D137" s="462"/>
      <c r="E137" s="462"/>
      <c r="F137" s="462"/>
      <c r="G137" s="59"/>
    </row>
    <row r="138" spans="1:7" x14ac:dyDescent="0.35">
      <c r="A138" s="38"/>
      <c r="B138" s="59"/>
      <c r="C138" s="462"/>
      <c r="D138" s="462"/>
      <c r="E138" s="462"/>
      <c r="F138" s="462"/>
      <c r="G138" s="59"/>
    </row>
    <row r="139" spans="1:7" x14ac:dyDescent="0.35">
      <c r="A139" s="38"/>
      <c r="B139" s="59"/>
      <c r="C139" s="462"/>
      <c r="D139" s="462"/>
      <c r="E139" s="462"/>
      <c r="F139" s="462"/>
      <c r="G139" s="59"/>
    </row>
    <row r="140" spans="1:7" x14ac:dyDescent="0.35">
      <c r="A140" s="63"/>
      <c r="B140" s="63"/>
      <c r="C140" s="63"/>
      <c r="D140" s="63"/>
      <c r="E140" s="63"/>
      <c r="F140" s="63"/>
      <c r="G140" s="63"/>
    </row>
    <row r="141" spans="1:7" x14ac:dyDescent="0.35">
      <c r="A141" s="38"/>
      <c r="B141" s="38"/>
      <c r="C141" s="462"/>
      <c r="D141" s="462"/>
      <c r="E141" s="464"/>
      <c r="F141" s="462"/>
      <c r="G141" s="59"/>
    </row>
    <row r="142" spans="1:7" x14ac:dyDescent="0.35">
      <c r="A142" s="38"/>
      <c r="B142" s="38"/>
      <c r="C142" s="462"/>
      <c r="D142" s="462"/>
      <c r="E142" s="464"/>
      <c r="F142" s="462"/>
      <c r="G142" s="59"/>
    </row>
    <row r="143" spans="1:7" x14ac:dyDescent="0.35">
      <c r="A143" s="38"/>
      <c r="B143" s="38"/>
      <c r="C143" s="462"/>
      <c r="D143" s="462"/>
      <c r="E143" s="464"/>
      <c r="F143" s="462"/>
      <c r="G143" s="59"/>
    </row>
    <row r="144" spans="1:7" x14ac:dyDescent="0.35">
      <c r="A144" s="38"/>
      <c r="B144" s="38"/>
      <c r="C144" s="462"/>
      <c r="D144" s="462"/>
      <c r="E144" s="464"/>
      <c r="F144" s="462"/>
      <c r="G144" s="59"/>
    </row>
    <row r="145" spans="1:7" x14ac:dyDescent="0.35">
      <c r="A145" s="38"/>
      <c r="B145" s="38"/>
      <c r="C145" s="462"/>
      <c r="D145" s="462"/>
      <c r="E145" s="464"/>
      <c r="F145" s="462"/>
      <c r="G145" s="59"/>
    </row>
    <row r="146" spans="1:7" x14ac:dyDescent="0.35">
      <c r="A146" s="38"/>
      <c r="B146" s="38"/>
      <c r="C146" s="462"/>
      <c r="D146" s="462"/>
      <c r="E146" s="464"/>
      <c r="F146" s="462"/>
      <c r="G146" s="59"/>
    </row>
    <row r="147" spans="1:7" x14ac:dyDescent="0.35">
      <c r="A147" s="38"/>
      <c r="B147" s="38"/>
      <c r="C147" s="462"/>
      <c r="D147" s="462"/>
      <c r="E147" s="464"/>
      <c r="F147" s="462"/>
      <c r="G147" s="59"/>
    </row>
    <row r="148" spans="1:7" x14ac:dyDescent="0.35">
      <c r="A148" s="38"/>
      <c r="B148" s="38"/>
      <c r="C148" s="462"/>
      <c r="D148" s="462"/>
      <c r="E148" s="464"/>
      <c r="F148" s="462"/>
      <c r="G148" s="59"/>
    </row>
    <row r="149" spans="1:7" x14ac:dyDescent="0.35">
      <c r="A149" s="38"/>
      <c r="B149" s="38"/>
      <c r="C149" s="462"/>
      <c r="D149" s="462"/>
      <c r="E149" s="464"/>
      <c r="F149" s="462"/>
      <c r="G149" s="59"/>
    </row>
    <row r="150" spans="1:7" x14ac:dyDescent="0.35">
      <c r="A150" s="63"/>
      <c r="B150" s="63"/>
      <c r="C150" s="63"/>
      <c r="D150" s="63"/>
      <c r="E150" s="63"/>
      <c r="F150" s="63"/>
      <c r="G150" s="63"/>
    </row>
    <row r="151" spans="1:7" x14ac:dyDescent="0.35">
      <c r="A151" s="38"/>
      <c r="B151" s="38"/>
      <c r="C151" s="462"/>
      <c r="D151" s="462"/>
      <c r="E151" s="464"/>
      <c r="F151" s="462"/>
      <c r="G151" s="59"/>
    </row>
    <row r="152" spans="1:7" x14ac:dyDescent="0.35">
      <c r="A152" s="38"/>
      <c r="B152" s="38"/>
      <c r="C152" s="462"/>
      <c r="D152" s="462"/>
      <c r="E152" s="464"/>
      <c r="F152" s="462"/>
      <c r="G152" s="59"/>
    </row>
    <row r="153" spans="1:7" x14ac:dyDescent="0.35">
      <c r="A153" s="38"/>
      <c r="B153" s="38"/>
      <c r="C153" s="462"/>
      <c r="D153" s="462"/>
      <c r="E153" s="464"/>
      <c r="F153" s="462"/>
      <c r="G153" s="59"/>
    </row>
    <row r="154" spans="1:7" x14ac:dyDescent="0.35">
      <c r="A154" s="38"/>
      <c r="B154" s="38"/>
      <c r="C154" s="38"/>
      <c r="D154" s="38"/>
      <c r="E154" s="35"/>
      <c r="F154" s="38"/>
      <c r="G154" s="59"/>
    </row>
    <row r="155" spans="1:7" x14ac:dyDescent="0.35">
      <c r="A155" s="38"/>
      <c r="B155" s="38"/>
      <c r="C155" s="38"/>
      <c r="D155" s="38"/>
      <c r="E155" s="35"/>
      <c r="F155" s="38"/>
      <c r="G155" s="59"/>
    </row>
    <row r="156" spans="1:7" x14ac:dyDescent="0.35">
      <c r="A156" s="38"/>
      <c r="B156" s="38"/>
      <c r="C156" s="38"/>
      <c r="D156" s="38"/>
      <c r="E156" s="35"/>
      <c r="F156" s="38"/>
      <c r="G156" s="59"/>
    </row>
    <row r="157" spans="1:7" x14ac:dyDescent="0.35">
      <c r="A157" s="38"/>
      <c r="B157" s="38"/>
      <c r="C157" s="38"/>
      <c r="D157" s="38"/>
      <c r="E157" s="35"/>
      <c r="F157" s="38"/>
      <c r="G157" s="59"/>
    </row>
    <row r="158" spans="1:7" x14ac:dyDescent="0.35">
      <c r="A158" s="38"/>
      <c r="B158" s="38"/>
      <c r="C158" s="38"/>
      <c r="D158" s="38"/>
      <c r="E158" s="35"/>
      <c r="F158" s="38"/>
      <c r="G158" s="59"/>
    </row>
    <row r="159" spans="1:7" x14ac:dyDescent="0.35">
      <c r="A159" s="38"/>
      <c r="B159" s="38"/>
      <c r="C159" s="38"/>
      <c r="D159" s="38"/>
      <c r="E159" s="35"/>
      <c r="F159" s="38"/>
      <c r="G159" s="59"/>
    </row>
    <row r="160" spans="1:7" x14ac:dyDescent="0.35">
      <c r="A160" s="63"/>
      <c r="B160" s="63"/>
      <c r="C160" s="63"/>
      <c r="D160" s="63"/>
      <c r="E160" s="63"/>
      <c r="F160" s="63"/>
      <c r="G160" s="63"/>
    </row>
    <row r="161" spans="1:7" x14ac:dyDescent="0.35">
      <c r="A161" s="38"/>
      <c r="B161" s="92"/>
      <c r="C161" s="462"/>
      <c r="D161" s="462"/>
      <c r="E161" s="464"/>
      <c r="F161" s="462"/>
      <c r="G161" s="59"/>
    </row>
    <row r="162" spans="1:7" x14ac:dyDescent="0.35">
      <c r="A162" s="38"/>
      <c r="B162" s="92"/>
      <c r="C162" s="462"/>
      <c r="D162" s="462"/>
      <c r="E162" s="464"/>
      <c r="F162" s="462"/>
      <c r="G162" s="59"/>
    </row>
    <row r="163" spans="1:7" x14ac:dyDescent="0.35">
      <c r="A163" s="38"/>
      <c r="B163" s="92"/>
      <c r="C163" s="462"/>
      <c r="D163" s="462"/>
      <c r="E163" s="462"/>
      <c r="F163" s="462"/>
      <c r="G163" s="59"/>
    </row>
    <row r="164" spans="1:7" x14ac:dyDescent="0.35">
      <c r="A164" s="38"/>
      <c r="B164" s="92"/>
      <c r="C164" s="462"/>
      <c r="D164" s="462"/>
      <c r="E164" s="462"/>
      <c r="F164" s="462"/>
      <c r="G164" s="59"/>
    </row>
    <row r="165" spans="1:7" x14ac:dyDescent="0.35">
      <c r="A165" s="38"/>
      <c r="B165" s="92"/>
      <c r="C165" s="462"/>
      <c r="D165" s="462"/>
      <c r="E165" s="462"/>
      <c r="F165" s="462"/>
      <c r="G165" s="59"/>
    </row>
    <row r="166" spans="1:7" x14ac:dyDescent="0.35">
      <c r="A166" s="38"/>
      <c r="B166" s="56"/>
      <c r="C166" s="462"/>
      <c r="D166" s="462"/>
      <c r="E166" s="462"/>
      <c r="F166" s="462"/>
      <c r="G166" s="59"/>
    </row>
    <row r="167" spans="1:7" x14ac:dyDescent="0.35">
      <c r="A167" s="38"/>
      <c r="B167" s="56"/>
      <c r="C167" s="462"/>
      <c r="D167" s="462"/>
      <c r="E167" s="462"/>
      <c r="F167" s="462"/>
      <c r="G167" s="59"/>
    </row>
    <row r="168" spans="1:7" x14ac:dyDescent="0.35">
      <c r="A168" s="38"/>
      <c r="B168" s="92"/>
      <c r="C168" s="462"/>
      <c r="D168" s="462"/>
      <c r="E168" s="462"/>
      <c r="F168" s="462"/>
      <c r="G168" s="59"/>
    </row>
    <row r="169" spans="1:7" x14ac:dyDescent="0.35">
      <c r="A169" s="38"/>
      <c r="B169" s="92"/>
      <c r="C169" s="462"/>
      <c r="D169" s="462"/>
      <c r="E169" s="462"/>
      <c r="F169" s="462"/>
      <c r="G169" s="59"/>
    </row>
    <row r="170" spans="1:7" x14ac:dyDescent="0.35">
      <c r="A170" s="63"/>
      <c r="B170" s="63"/>
      <c r="C170" s="63"/>
      <c r="D170" s="63"/>
      <c r="E170" s="63"/>
      <c r="F170" s="63"/>
      <c r="G170" s="63"/>
    </row>
    <row r="171" spans="1:7" x14ac:dyDescent="0.35">
      <c r="A171" s="38"/>
      <c r="B171" s="38"/>
      <c r="C171" s="462"/>
      <c r="D171" s="462"/>
      <c r="E171" s="464"/>
      <c r="F171" s="462"/>
      <c r="G171" s="59"/>
    </row>
    <row r="172" spans="1:7" x14ac:dyDescent="0.35">
      <c r="A172" s="38"/>
      <c r="B172" s="465"/>
      <c r="C172" s="462"/>
      <c r="D172" s="462"/>
      <c r="E172" s="464"/>
      <c r="F172" s="462"/>
      <c r="G172" s="59"/>
    </row>
    <row r="173" spans="1:7" x14ac:dyDescent="0.35">
      <c r="A173" s="38"/>
      <c r="B173" s="465"/>
      <c r="C173" s="462"/>
      <c r="D173" s="462"/>
      <c r="E173" s="464"/>
      <c r="F173" s="462"/>
      <c r="G173" s="59"/>
    </row>
    <row r="174" spans="1:7" x14ac:dyDescent="0.35">
      <c r="A174" s="38"/>
      <c r="B174" s="465"/>
      <c r="C174" s="462"/>
      <c r="D174" s="462"/>
      <c r="E174" s="464"/>
      <c r="F174" s="462"/>
      <c r="G174" s="59"/>
    </row>
    <row r="175" spans="1:7" x14ac:dyDescent="0.35">
      <c r="A175" s="38"/>
      <c r="B175" s="465"/>
      <c r="C175" s="462"/>
      <c r="D175" s="462"/>
      <c r="E175" s="464"/>
      <c r="F175" s="462"/>
      <c r="G175" s="59"/>
    </row>
    <row r="176" spans="1:7" x14ac:dyDescent="0.35">
      <c r="A176" s="38"/>
      <c r="B176" s="59"/>
      <c r="C176" s="59"/>
      <c r="D176" s="59"/>
      <c r="E176" s="59"/>
      <c r="F176" s="59"/>
      <c r="G176" s="59"/>
    </row>
    <row r="177" spans="1:7" x14ac:dyDescent="0.35">
      <c r="A177" s="38"/>
      <c r="B177" s="59"/>
      <c r="C177" s="59"/>
      <c r="D177" s="59"/>
      <c r="E177" s="59"/>
      <c r="F177" s="59"/>
      <c r="G177" s="59"/>
    </row>
    <row r="178" spans="1:7" x14ac:dyDescent="0.35">
      <c r="A178" s="38"/>
      <c r="B178" s="59"/>
      <c r="C178" s="59"/>
      <c r="D178" s="59"/>
      <c r="E178" s="59"/>
      <c r="F178" s="59"/>
      <c r="G178" s="59"/>
    </row>
    <row r="179" spans="1:7" ht="18.5" x14ac:dyDescent="0.35">
      <c r="A179" s="137"/>
      <c r="B179" s="444"/>
      <c r="C179" s="445"/>
      <c r="D179" s="445"/>
      <c r="E179" s="445"/>
      <c r="F179" s="445"/>
      <c r="G179" s="445"/>
    </row>
    <row r="180" spans="1:7" x14ac:dyDescent="0.35">
      <c r="A180" s="63"/>
      <c r="B180" s="63"/>
      <c r="C180" s="63"/>
      <c r="D180" s="63"/>
      <c r="E180" s="63"/>
      <c r="F180" s="63"/>
      <c r="G180" s="63"/>
    </row>
    <row r="181" spans="1:7" x14ac:dyDescent="0.35">
      <c r="A181" s="38"/>
      <c r="B181" s="59"/>
      <c r="C181" s="70"/>
      <c r="D181" s="38"/>
      <c r="E181" s="52"/>
      <c r="F181" s="91"/>
      <c r="G181" s="91"/>
    </row>
    <row r="182" spans="1:7" x14ac:dyDescent="0.35">
      <c r="A182" s="52"/>
      <c r="B182" s="141"/>
      <c r="C182" s="52"/>
      <c r="D182" s="52"/>
      <c r="E182" s="52"/>
      <c r="F182" s="91"/>
      <c r="G182" s="91"/>
    </row>
    <row r="183" spans="1:7" x14ac:dyDescent="0.35">
      <c r="A183" s="38"/>
      <c r="B183" s="59"/>
      <c r="C183" s="52"/>
      <c r="D183" s="52"/>
      <c r="E183" s="52"/>
      <c r="F183" s="91"/>
      <c r="G183" s="91"/>
    </row>
    <row r="184" spans="1:7" x14ac:dyDescent="0.35">
      <c r="A184" s="38"/>
      <c r="B184" s="59"/>
      <c r="C184" s="70"/>
      <c r="D184" s="142"/>
      <c r="E184" s="52"/>
      <c r="F184" s="79"/>
      <c r="G184" s="79"/>
    </row>
    <row r="185" spans="1:7" x14ac:dyDescent="0.35">
      <c r="A185" s="38"/>
      <c r="B185" s="59"/>
      <c r="C185" s="70"/>
      <c r="D185" s="142"/>
      <c r="E185" s="52"/>
      <c r="F185" s="79"/>
      <c r="G185" s="79"/>
    </row>
    <row r="186" spans="1:7" x14ac:dyDescent="0.35">
      <c r="A186" s="38"/>
      <c r="B186" s="59"/>
      <c r="C186" s="70"/>
      <c r="D186" s="142"/>
      <c r="E186" s="52"/>
      <c r="F186" s="79"/>
      <c r="G186" s="79"/>
    </row>
    <row r="187" spans="1:7" x14ac:dyDescent="0.35">
      <c r="A187" s="38"/>
      <c r="B187" s="59"/>
      <c r="C187" s="70"/>
      <c r="D187" s="142"/>
      <c r="E187" s="52"/>
      <c r="F187" s="79"/>
      <c r="G187" s="79"/>
    </row>
    <row r="188" spans="1:7" x14ac:dyDescent="0.35">
      <c r="A188" s="38"/>
      <c r="B188" s="59"/>
      <c r="C188" s="70"/>
      <c r="D188" s="142"/>
      <c r="E188" s="52"/>
      <c r="F188" s="79"/>
      <c r="G188" s="79"/>
    </row>
    <row r="189" spans="1:7" x14ac:dyDescent="0.35">
      <c r="A189" s="38"/>
      <c r="B189" s="59"/>
      <c r="C189" s="70"/>
      <c r="D189" s="142"/>
      <c r="E189" s="52"/>
      <c r="F189" s="79"/>
      <c r="G189" s="79"/>
    </row>
    <row r="190" spans="1:7" x14ac:dyDescent="0.35">
      <c r="A190" s="38"/>
      <c r="B190" s="59"/>
      <c r="C190" s="70"/>
      <c r="D190" s="142"/>
      <c r="E190" s="52"/>
      <c r="F190" s="79"/>
      <c r="G190" s="79"/>
    </row>
    <row r="191" spans="1:7" x14ac:dyDescent="0.35">
      <c r="A191" s="38"/>
      <c r="B191" s="59"/>
      <c r="C191" s="70"/>
      <c r="D191" s="142"/>
      <c r="E191" s="52"/>
      <c r="F191" s="79"/>
      <c r="G191" s="79"/>
    </row>
    <row r="192" spans="1:7" x14ac:dyDescent="0.35">
      <c r="A192" s="38"/>
      <c r="B192" s="59"/>
      <c r="C192" s="70"/>
      <c r="D192" s="142"/>
      <c r="E192" s="52"/>
      <c r="F192" s="79"/>
      <c r="G192" s="79"/>
    </row>
    <row r="193" spans="1:7" x14ac:dyDescent="0.35">
      <c r="A193" s="38"/>
      <c r="B193" s="59"/>
      <c r="C193" s="70"/>
      <c r="D193" s="142"/>
      <c r="E193" s="59"/>
      <c r="F193" s="79"/>
      <c r="G193" s="79"/>
    </row>
    <row r="194" spans="1:7" x14ac:dyDescent="0.35">
      <c r="A194" s="38"/>
      <c r="B194" s="59"/>
      <c r="C194" s="70"/>
      <c r="D194" s="142"/>
      <c r="E194" s="59"/>
      <c r="F194" s="79"/>
      <c r="G194" s="79"/>
    </row>
    <row r="195" spans="1:7" x14ac:dyDescent="0.35">
      <c r="A195" s="38"/>
      <c r="B195" s="59"/>
      <c r="C195" s="70"/>
      <c r="D195" s="142"/>
      <c r="E195" s="59"/>
      <c r="F195" s="79"/>
      <c r="G195" s="79"/>
    </row>
    <row r="196" spans="1:7" x14ac:dyDescent="0.35">
      <c r="A196" s="38"/>
      <c r="B196" s="59"/>
      <c r="C196" s="70"/>
      <c r="D196" s="142"/>
      <c r="E196" s="59"/>
      <c r="F196" s="79"/>
      <c r="G196" s="79"/>
    </row>
    <row r="197" spans="1:7" x14ac:dyDescent="0.35">
      <c r="A197" s="38"/>
      <c r="B197" s="59"/>
      <c r="C197" s="70"/>
      <c r="D197" s="142"/>
      <c r="E197" s="59"/>
      <c r="F197" s="79"/>
      <c r="G197" s="79"/>
    </row>
    <row r="198" spans="1:7" x14ac:dyDescent="0.35">
      <c r="A198" s="38"/>
      <c r="B198" s="59"/>
      <c r="C198" s="70"/>
      <c r="D198" s="142"/>
      <c r="E198" s="59"/>
      <c r="F198" s="79"/>
      <c r="G198" s="79"/>
    </row>
    <row r="199" spans="1:7" x14ac:dyDescent="0.35">
      <c r="A199" s="38"/>
      <c r="B199" s="59"/>
      <c r="C199" s="70"/>
      <c r="D199" s="142"/>
      <c r="E199" s="38"/>
      <c r="F199" s="79"/>
      <c r="G199" s="79"/>
    </row>
    <row r="200" spans="1:7" x14ac:dyDescent="0.35">
      <c r="A200" s="38"/>
      <c r="B200" s="59"/>
      <c r="C200" s="70"/>
      <c r="D200" s="142"/>
      <c r="E200" s="466"/>
      <c r="F200" s="79"/>
      <c r="G200" s="79"/>
    </row>
    <row r="201" spans="1:7" x14ac:dyDescent="0.35">
      <c r="A201" s="38"/>
      <c r="B201" s="59"/>
      <c r="C201" s="70"/>
      <c r="D201" s="142"/>
      <c r="E201" s="466"/>
      <c r="F201" s="79"/>
      <c r="G201" s="79"/>
    </row>
    <row r="202" spans="1:7" x14ac:dyDescent="0.35">
      <c r="A202" s="38"/>
      <c r="B202" s="59"/>
      <c r="C202" s="70"/>
      <c r="D202" s="142"/>
      <c r="E202" s="466"/>
      <c r="F202" s="79"/>
      <c r="G202" s="79"/>
    </row>
    <row r="203" spans="1:7" x14ac:dyDescent="0.35">
      <c r="A203" s="38"/>
      <c r="B203" s="59"/>
      <c r="C203" s="70"/>
      <c r="D203" s="142"/>
      <c r="E203" s="466"/>
      <c r="F203" s="79"/>
      <c r="G203" s="79"/>
    </row>
    <row r="204" spans="1:7" x14ac:dyDescent="0.35">
      <c r="A204" s="38"/>
      <c r="B204" s="59"/>
      <c r="C204" s="70"/>
      <c r="D204" s="142"/>
      <c r="E204" s="466"/>
      <c r="F204" s="79"/>
      <c r="G204" s="79"/>
    </row>
    <row r="205" spans="1:7" x14ac:dyDescent="0.35">
      <c r="A205" s="38"/>
      <c r="B205" s="59"/>
      <c r="C205" s="70"/>
      <c r="D205" s="142"/>
      <c r="E205" s="466"/>
      <c r="F205" s="79"/>
      <c r="G205" s="79"/>
    </row>
    <row r="206" spans="1:7" x14ac:dyDescent="0.35">
      <c r="A206" s="38"/>
      <c r="B206" s="59"/>
      <c r="C206" s="70"/>
      <c r="D206" s="142"/>
      <c r="E206" s="466"/>
      <c r="F206" s="79"/>
      <c r="G206" s="79"/>
    </row>
    <row r="207" spans="1:7" x14ac:dyDescent="0.35">
      <c r="A207" s="38"/>
      <c r="B207" s="59"/>
      <c r="C207" s="70"/>
      <c r="D207" s="142"/>
      <c r="E207" s="466"/>
      <c r="F207" s="79"/>
      <c r="G207" s="79"/>
    </row>
    <row r="208" spans="1:7" x14ac:dyDescent="0.35">
      <c r="A208" s="38"/>
      <c r="B208" s="82"/>
      <c r="C208" s="83"/>
      <c r="D208" s="78"/>
      <c r="E208" s="466"/>
      <c r="F208" s="467"/>
      <c r="G208" s="467"/>
    </row>
    <row r="209" spans="1:7" x14ac:dyDescent="0.35">
      <c r="A209" s="63"/>
      <c r="B209" s="63"/>
      <c r="C209" s="63"/>
      <c r="D209" s="63"/>
      <c r="E209" s="63"/>
      <c r="F209" s="63"/>
      <c r="G209" s="63"/>
    </row>
    <row r="210" spans="1:7" x14ac:dyDescent="0.35">
      <c r="A210" s="38"/>
      <c r="B210" s="38"/>
      <c r="C210" s="462"/>
      <c r="D210" s="38"/>
      <c r="E210" s="38"/>
      <c r="F210" s="128"/>
      <c r="G210" s="128"/>
    </row>
    <row r="211" spans="1:7" x14ac:dyDescent="0.35">
      <c r="A211" s="38"/>
      <c r="B211" s="38"/>
      <c r="C211" s="38"/>
      <c r="D211" s="38"/>
      <c r="E211" s="38"/>
      <c r="F211" s="128"/>
      <c r="G211" s="128"/>
    </row>
    <row r="212" spans="1:7" x14ac:dyDescent="0.35">
      <c r="A212" s="38"/>
      <c r="B212" s="59"/>
      <c r="C212" s="38"/>
      <c r="D212" s="38"/>
      <c r="E212" s="38"/>
      <c r="F212" s="128"/>
      <c r="G212" s="128"/>
    </row>
    <row r="213" spans="1:7" x14ac:dyDescent="0.35">
      <c r="A213" s="38"/>
      <c r="B213" s="38"/>
      <c r="C213" s="70"/>
      <c r="D213" s="142"/>
      <c r="E213" s="38"/>
      <c r="F213" s="79"/>
      <c r="G213" s="79"/>
    </row>
    <row r="214" spans="1:7" x14ac:dyDescent="0.35">
      <c r="A214" s="38"/>
      <c r="B214" s="38"/>
      <c r="C214" s="70"/>
      <c r="D214" s="142"/>
      <c r="E214" s="38"/>
      <c r="F214" s="79"/>
      <c r="G214" s="79"/>
    </row>
    <row r="215" spans="1:7" x14ac:dyDescent="0.35">
      <c r="A215" s="38"/>
      <c r="B215" s="38"/>
      <c r="C215" s="70"/>
      <c r="D215" s="142"/>
      <c r="E215" s="38"/>
      <c r="F215" s="79"/>
      <c r="G215" s="79"/>
    </row>
    <row r="216" spans="1:7" x14ac:dyDescent="0.35">
      <c r="A216" s="38"/>
      <c r="B216" s="38"/>
      <c r="C216" s="70"/>
      <c r="D216" s="142"/>
      <c r="E216" s="38"/>
      <c r="F216" s="79"/>
      <c r="G216" s="79"/>
    </row>
    <row r="217" spans="1:7" x14ac:dyDescent="0.35">
      <c r="A217" s="38"/>
      <c r="B217" s="38"/>
      <c r="C217" s="70"/>
      <c r="D217" s="142"/>
      <c r="E217" s="38"/>
      <c r="F217" s="79"/>
      <c r="G217" s="79"/>
    </row>
    <row r="218" spans="1:7" x14ac:dyDescent="0.35">
      <c r="A218" s="38"/>
      <c r="B218" s="38"/>
      <c r="C218" s="70"/>
      <c r="D218" s="142"/>
      <c r="E218" s="38"/>
      <c r="F218" s="79"/>
      <c r="G218" s="79"/>
    </row>
    <row r="219" spans="1:7" x14ac:dyDescent="0.35">
      <c r="A219" s="38"/>
      <c r="B219" s="38"/>
      <c r="C219" s="70"/>
      <c r="D219" s="142"/>
      <c r="E219" s="38"/>
      <c r="F219" s="79"/>
      <c r="G219" s="79"/>
    </row>
    <row r="220" spans="1:7" x14ac:dyDescent="0.35">
      <c r="A220" s="38"/>
      <c r="B220" s="38"/>
      <c r="C220" s="70"/>
      <c r="D220" s="142"/>
      <c r="E220" s="38"/>
      <c r="F220" s="79"/>
      <c r="G220" s="79"/>
    </row>
    <row r="221" spans="1:7" x14ac:dyDescent="0.35">
      <c r="A221" s="38"/>
      <c r="B221" s="82"/>
      <c r="C221" s="70"/>
      <c r="D221" s="142"/>
      <c r="E221" s="38"/>
      <c r="F221" s="79"/>
      <c r="G221" s="79"/>
    </row>
    <row r="222" spans="1:7" x14ac:dyDescent="0.35">
      <c r="A222" s="38"/>
      <c r="B222" s="85"/>
      <c r="C222" s="70"/>
      <c r="D222" s="142"/>
      <c r="E222" s="38"/>
      <c r="F222" s="79"/>
      <c r="G222" s="79"/>
    </row>
    <row r="223" spans="1:7" x14ac:dyDescent="0.35">
      <c r="A223" s="38"/>
      <c r="B223" s="85"/>
      <c r="C223" s="70"/>
      <c r="D223" s="142"/>
      <c r="E223" s="38"/>
      <c r="F223" s="79"/>
      <c r="G223" s="79"/>
    </row>
    <row r="224" spans="1:7" x14ac:dyDescent="0.35">
      <c r="A224" s="38"/>
      <c r="B224" s="85"/>
      <c r="C224" s="70"/>
      <c r="D224" s="142"/>
      <c r="E224" s="38"/>
      <c r="F224" s="79"/>
      <c r="G224" s="79"/>
    </row>
    <row r="225" spans="1:7" x14ac:dyDescent="0.35">
      <c r="A225" s="38"/>
      <c r="B225" s="85"/>
      <c r="C225" s="70"/>
      <c r="D225" s="142"/>
      <c r="E225" s="38"/>
      <c r="F225" s="79"/>
      <c r="G225" s="79"/>
    </row>
    <row r="226" spans="1:7" x14ac:dyDescent="0.35">
      <c r="A226" s="38"/>
      <c r="B226" s="85"/>
      <c r="C226" s="70"/>
      <c r="D226" s="142"/>
      <c r="E226" s="38"/>
      <c r="F226" s="79"/>
      <c r="G226" s="79"/>
    </row>
    <row r="227" spans="1:7" x14ac:dyDescent="0.35">
      <c r="A227" s="38"/>
      <c r="B227" s="85"/>
      <c r="C227" s="70"/>
      <c r="D227" s="142"/>
      <c r="E227" s="38"/>
      <c r="F227" s="79"/>
      <c r="G227" s="79"/>
    </row>
    <row r="228" spans="1:7" x14ac:dyDescent="0.35">
      <c r="A228" s="38"/>
      <c r="B228" s="85"/>
      <c r="C228" s="38"/>
      <c r="D228" s="38"/>
      <c r="E228" s="38"/>
      <c r="F228" s="79"/>
      <c r="G228" s="79"/>
    </row>
    <row r="229" spans="1:7" x14ac:dyDescent="0.35">
      <c r="A229" s="38"/>
      <c r="B229" s="85"/>
      <c r="C229" s="38"/>
      <c r="D229" s="38"/>
      <c r="E229" s="38"/>
      <c r="F229" s="79"/>
      <c r="G229" s="79"/>
    </row>
    <row r="230" spans="1:7" x14ac:dyDescent="0.35">
      <c r="A230" s="38"/>
      <c r="B230" s="85"/>
      <c r="C230" s="38"/>
      <c r="D230" s="38"/>
      <c r="E230" s="38"/>
      <c r="F230" s="79"/>
      <c r="G230" s="79"/>
    </row>
    <row r="231" spans="1:7" x14ac:dyDescent="0.35">
      <c r="A231" s="63"/>
      <c r="B231" s="63"/>
      <c r="C231" s="63"/>
      <c r="D231" s="63"/>
      <c r="E231" s="63"/>
      <c r="F231" s="63"/>
      <c r="G231" s="63"/>
    </row>
    <row r="232" spans="1:7" x14ac:dyDescent="0.35">
      <c r="A232" s="38"/>
      <c r="B232" s="38"/>
      <c r="C232" s="462"/>
      <c r="D232" s="38"/>
      <c r="E232" s="38"/>
      <c r="F232" s="128"/>
      <c r="G232" s="128"/>
    </row>
    <row r="233" spans="1:7" x14ac:dyDescent="0.35">
      <c r="A233" s="38"/>
      <c r="B233" s="38"/>
      <c r="C233" s="38"/>
      <c r="D233" s="38"/>
      <c r="E233" s="38"/>
      <c r="F233" s="128"/>
      <c r="G233" s="128"/>
    </row>
    <row r="234" spans="1:7" x14ac:dyDescent="0.35">
      <c r="A234" s="38"/>
      <c r="B234" s="59"/>
      <c r="C234" s="38"/>
      <c r="D234" s="38"/>
      <c r="E234" s="38"/>
      <c r="F234" s="128"/>
      <c r="G234" s="128"/>
    </row>
    <row r="235" spans="1:7" x14ac:dyDescent="0.35">
      <c r="A235" s="38"/>
      <c r="B235" s="38"/>
      <c r="C235" s="70"/>
      <c r="D235" s="142"/>
      <c r="E235" s="38"/>
      <c r="F235" s="79"/>
      <c r="G235" s="79"/>
    </row>
    <row r="236" spans="1:7" x14ac:dyDescent="0.35">
      <c r="A236" s="38"/>
      <c r="B236" s="38"/>
      <c r="C236" s="70"/>
      <c r="D236" s="142"/>
      <c r="E236" s="38"/>
      <c r="F236" s="79"/>
      <c r="G236" s="79"/>
    </row>
    <row r="237" spans="1:7" x14ac:dyDescent="0.35">
      <c r="A237" s="38"/>
      <c r="B237" s="38"/>
      <c r="C237" s="70"/>
      <c r="D237" s="142"/>
      <c r="E237" s="38"/>
      <c r="F237" s="79"/>
      <c r="G237" s="79"/>
    </row>
    <row r="238" spans="1:7" x14ac:dyDescent="0.35">
      <c r="A238" s="38"/>
      <c r="B238" s="38"/>
      <c r="C238" s="70"/>
      <c r="D238" s="142"/>
      <c r="E238" s="38"/>
      <c r="F238" s="79"/>
      <c r="G238" s="79"/>
    </row>
    <row r="239" spans="1:7" x14ac:dyDescent="0.35">
      <c r="A239" s="38"/>
      <c r="B239" s="38"/>
      <c r="C239" s="70"/>
      <c r="D239" s="142"/>
      <c r="E239" s="38"/>
      <c r="F239" s="79"/>
      <c r="G239" s="79"/>
    </row>
    <row r="240" spans="1:7" x14ac:dyDescent="0.35">
      <c r="A240" s="38"/>
      <c r="B240" s="38"/>
      <c r="C240" s="70"/>
      <c r="D240" s="142"/>
      <c r="E240" s="38"/>
      <c r="F240" s="79"/>
      <c r="G240" s="79"/>
    </row>
    <row r="241" spans="1:7" x14ac:dyDescent="0.35">
      <c r="A241" s="38"/>
      <c r="B241" s="38"/>
      <c r="C241" s="70"/>
      <c r="D241" s="142"/>
      <c r="E241" s="38"/>
      <c r="F241" s="79"/>
      <c r="G241" s="79"/>
    </row>
    <row r="242" spans="1:7" x14ac:dyDescent="0.35">
      <c r="A242" s="38"/>
      <c r="B242" s="38"/>
      <c r="C242" s="70"/>
      <c r="D242" s="142"/>
      <c r="E242" s="38"/>
      <c r="F242" s="79"/>
      <c r="G242" s="79"/>
    </row>
    <row r="243" spans="1:7" x14ac:dyDescent="0.35">
      <c r="A243" s="38"/>
      <c r="B243" s="82"/>
      <c r="C243" s="70"/>
      <c r="D243" s="142"/>
      <c r="E243" s="38"/>
      <c r="F243" s="79"/>
      <c r="G243" s="79"/>
    </row>
    <row r="244" spans="1:7" x14ac:dyDescent="0.35">
      <c r="A244" s="38"/>
      <c r="B244" s="85"/>
      <c r="C244" s="70"/>
      <c r="D244" s="142"/>
      <c r="E244" s="38"/>
      <c r="F244" s="79"/>
      <c r="G244" s="79"/>
    </row>
    <row r="245" spans="1:7" x14ac:dyDescent="0.35">
      <c r="A245" s="38"/>
      <c r="B245" s="85"/>
      <c r="C245" s="70"/>
      <c r="D245" s="142"/>
      <c r="E245" s="38"/>
      <c r="F245" s="79"/>
      <c r="G245" s="79"/>
    </row>
    <row r="246" spans="1:7" x14ac:dyDescent="0.35">
      <c r="A246" s="38"/>
      <c r="B246" s="85"/>
      <c r="C246" s="70"/>
      <c r="D246" s="142"/>
      <c r="E246" s="38"/>
      <c r="F246" s="79"/>
      <c r="G246" s="79"/>
    </row>
    <row r="247" spans="1:7" x14ac:dyDescent="0.35">
      <c r="A247" s="38"/>
      <c r="B247" s="85"/>
      <c r="C247" s="70"/>
      <c r="D247" s="142"/>
      <c r="E247" s="38"/>
      <c r="F247" s="79"/>
      <c r="G247" s="79"/>
    </row>
    <row r="248" spans="1:7" x14ac:dyDescent="0.35">
      <c r="A248" s="38"/>
      <c r="B248" s="85"/>
      <c r="C248" s="70"/>
      <c r="D248" s="142"/>
      <c r="E248" s="38"/>
      <c r="F248" s="79"/>
      <c r="G248" s="79"/>
    </row>
    <row r="249" spans="1:7" x14ac:dyDescent="0.35">
      <c r="A249" s="38"/>
      <c r="B249" s="85"/>
      <c r="C249" s="70"/>
      <c r="D249" s="142"/>
      <c r="E249" s="38"/>
      <c r="F249" s="79"/>
      <c r="G249" s="79"/>
    </row>
    <row r="250" spans="1:7" x14ac:dyDescent="0.35">
      <c r="A250" s="38"/>
      <c r="B250" s="85"/>
      <c r="C250" s="38"/>
      <c r="D250" s="38"/>
      <c r="E250" s="38"/>
      <c r="F250" s="80"/>
      <c r="G250" s="80"/>
    </row>
    <row r="251" spans="1:7" x14ac:dyDescent="0.35">
      <c r="A251" s="38"/>
      <c r="B251" s="85"/>
      <c r="C251" s="38"/>
      <c r="D251" s="38"/>
      <c r="E251" s="38"/>
      <c r="F251" s="80"/>
      <c r="G251" s="80"/>
    </row>
    <row r="252" spans="1:7" x14ac:dyDescent="0.35">
      <c r="A252" s="38"/>
      <c r="B252" s="85"/>
      <c r="C252" s="38"/>
      <c r="D252" s="38"/>
      <c r="E252" s="38"/>
      <c r="F252" s="80"/>
      <c r="G252" s="80"/>
    </row>
    <row r="253" spans="1:7" x14ac:dyDescent="0.35">
      <c r="A253" s="63"/>
      <c r="B253" s="63"/>
      <c r="C253" s="63"/>
      <c r="D253" s="63"/>
      <c r="E253" s="63"/>
      <c r="F253" s="63"/>
      <c r="G253" s="63"/>
    </row>
    <row r="254" spans="1:7" x14ac:dyDescent="0.35">
      <c r="A254" s="38"/>
      <c r="B254" s="38"/>
      <c r="C254" s="462"/>
      <c r="D254" s="38"/>
      <c r="E254" s="466"/>
      <c r="F254" s="466"/>
      <c r="G254" s="466"/>
    </row>
    <row r="255" spans="1:7" x14ac:dyDescent="0.35">
      <c r="A255" s="38"/>
      <c r="B255" s="38"/>
      <c r="C255" s="462"/>
      <c r="D255" s="38"/>
      <c r="E255" s="466"/>
      <c r="F255" s="466"/>
      <c r="G255" s="35"/>
    </row>
    <row r="256" spans="1:7" x14ac:dyDescent="0.35">
      <c r="A256" s="38"/>
      <c r="B256" s="38"/>
      <c r="C256" s="462"/>
      <c r="D256" s="38"/>
      <c r="E256" s="466"/>
      <c r="F256" s="466"/>
      <c r="G256" s="35"/>
    </row>
    <row r="257" spans="1:7" x14ac:dyDescent="0.35">
      <c r="A257" s="38"/>
      <c r="B257" s="59"/>
      <c r="C257" s="462"/>
      <c r="D257" s="52"/>
      <c r="E257" s="52"/>
      <c r="F257" s="91"/>
      <c r="G257" s="91"/>
    </row>
    <row r="258" spans="1:7" x14ac:dyDescent="0.35">
      <c r="A258" s="38"/>
      <c r="B258" s="38"/>
      <c r="C258" s="462"/>
      <c r="D258" s="38"/>
      <c r="E258" s="466"/>
      <c r="F258" s="466"/>
      <c r="G258" s="35"/>
    </row>
    <row r="259" spans="1:7" x14ac:dyDescent="0.35">
      <c r="A259" s="38"/>
      <c r="B259" s="85"/>
      <c r="C259" s="462"/>
      <c r="D259" s="38"/>
      <c r="E259" s="466"/>
      <c r="F259" s="466"/>
      <c r="G259" s="35"/>
    </row>
    <row r="260" spans="1:7" x14ac:dyDescent="0.35">
      <c r="A260" s="38"/>
      <c r="B260" s="85"/>
      <c r="C260" s="468"/>
      <c r="D260" s="38"/>
      <c r="E260" s="466"/>
      <c r="F260" s="466"/>
      <c r="G260" s="35"/>
    </row>
    <row r="261" spans="1:7" x14ac:dyDescent="0.35">
      <c r="A261" s="38"/>
      <c r="B261" s="85"/>
      <c r="C261" s="462"/>
      <c r="D261" s="38"/>
      <c r="E261" s="466"/>
      <c r="F261" s="466"/>
      <c r="G261" s="35"/>
    </row>
    <row r="262" spans="1:7" x14ac:dyDescent="0.35">
      <c r="A262" s="38"/>
      <c r="B262" s="85"/>
      <c r="C262" s="462"/>
      <c r="D262" s="38"/>
      <c r="E262" s="466"/>
      <c r="F262" s="466"/>
      <c r="G262" s="35"/>
    </row>
    <row r="263" spans="1:7" x14ac:dyDescent="0.35">
      <c r="A263" s="38"/>
      <c r="B263" s="85"/>
      <c r="C263" s="462"/>
      <c r="D263" s="38"/>
      <c r="E263" s="466"/>
      <c r="F263" s="466"/>
      <c r="G263" s="35"/>
    </row>
    <row r="264" spans="1:7" x14ac:dyDescent="0.35">
      <c r="A264" s="38"/>
      <c r="B264" s="85"/>
      <c r="C264" s="462"/>
      <c r="D264" s="38"/>
      <c r="E264" s="466"/>
      <c r="F264" s="466"/>
      <c r="G264" s="35"/>
    </row>
    <row r="265" spans="1:7" x14ac:dyDescent="0.35">
      <c r="A265" s="38"/>
      <c r="B265" s="85"/>
      <c r="C265" s="462"/>
      <c r="D265" s="38"/>
      <c r="E265" s="466"/>
      <c r="F265" s="466"/>
      <c r="G265" s="35"/>
    </row>
    <row r="266" spans="1:7" x14ac:dyDescent="0.35">
      <c r="A266" s="38"/>
      <c r="B266" s="85"/>
      <c r="C266" s="462"/>
      <c r="D266" s="38"/>
      <c r="E266" s="466"/>
      <c r="F266" s="466"/>
      <c r="G266" s="35"/>
    </row>
    <row r="267" spans="1:7" x14ac:dyDescent="0.35">
      <c r="A267" s="38"/>
      <c r="B267" s="85"/>
      <c r="C267" s="462"/>
      <c r="D267" s="38"/>
      <c r="E267" s="466"/>
      <c r="F267" s="466"/>
      <c r="G267" s="35"/>
    </row>
    <row r="268" spans="1:7" x14ac:dyDescent="0.35">
      <c r="A268" s="38"/>
      <c r="B268" s="85"/>
      <c r="C268" s="462"/>
      <c r="D268" s="38"/>
      <c r="E268" s="466"/>
      <c r="F268" s="466"/>
      <c r="G268" s="35"/>
    </row>
    <row r="269" spans="1:7" x14ac:dyDescent="0.35">
      <c r="A269" s="38"/>
      <c r="B269" s="85"/>
      <c r="C269" s="462"/>
      <c r="D269" s="38"/>
      <c r="E269" s="466"/>
      <c r="F269" s="466"/>
      <c r="G269" s="35"/>
    </row>
    <row r="270" spans="1:7" x14ac:dyDescent="0.35">
      <c r="A270" s="63"/>
      <c r="B270" s="63"/>
      <c r="C270" s="63"/>
      <c r="D270" s="63"/>
      <c r="E270" s="63"/>
      <c r="F270" s="63"/>
      <c r="G270" s="63"/>
    </row>
    <row r="271" spans="1:7" x14ac:dyDescent="0.35">
      <c r="A271" s="38"/>
      <c r="B271" s="38"/>
      <c r="C271" s="462"/>
      <c r="D271" s="38"/>
      <c r="E271" s="35"/>
      <c r="F271" s="35"/>
      <c r="G271" s="35"/>
    </row>
    <row r="272" spans="1:7" x14ac:dyDescent="0.35">
      <c r="A272" s="38"/>
      <c r="B272" s="38"/>
      <c r="C272" s="462"/>
      <c r="D272" s="38"/>
      <c r="E272" s="35"/>
      <c r="F272" s="35"/>
      <c r="G272" s="35"/>
    </row>
    <row r="273" spans="1:7" x14ac:dyDescent="0.35">
      <c r="A273" s="38"/>
      <c r="B273" s="38"/>
      <c r="C273" s="462"/>
      <c r="D273" s="38"/>
      <c r="E273" s="35"/>
      <c r="F273" s="35"/>
      <c r="G273" s="35"/>
    </row>
    <row r="274" spans="1:7" x14ac:dyDescent="0.35">
      <c r="A274" s="38"/>
      <c r="B274" s="38"/>
      <c r="C274" s="462"/>
      <c r="D274" s="38"/>
      <c r="E274" s="35"/>
      <c r="F274" s="35"/>
      <c r="G274" s="35"/>
    </row>
    <row r="275" spans="1:7" x14ac:dyDescent="0.35">
      <c r="A275" s="38"/>
      <c r="B275" s="38"/>
      <c r="C275" s="462"/>
      <c r="D275" s="38"/>
      <c r="E275" s="35"/>
      <c r="F275" s="35"/>
      <c r="G275" s="35"/>
    </row>
    <row r="276" spans="1:7" x14ac:dyDescent="0.35">
      <c r="A276" s="38"/>
      <c r="B276" s="38"/>
      <c r="C276" s="462"/>
      <c r="D276" s="38"/>
      <c r="E276" s="35"/>
      <c r="F276" s="35"/>
      <c r="G276" s="35"/>
    </row>
    <row r="277" spans="1:7" x14ac:dyDescent="0.35">
      <c r="A277" s="63"/>
      <c r="B277" s="63"/>
      <c r="C277" s="63"/>
      <c r="D277" s="63"/>
      <c r="E277" s="63"/>
      <c r="F277" s="63"/>
      <c r="G277" s="63"/>
    </row>
    <row r="278" spans="1:7" x14ac:dyDescent="0.35">
      <c r="A278" s="38"/>
      <c r="B278" s="59"/>
      <c r="C278" s="38"/>
      <c r="D278" s="38"/>
      <c r="E278" s="44"/>
      <c r="F278" s="44"/>
      <c r="G278" s="44"/>
    </row>
    <row r="279" spans="1:7" x14ac:dyDescent="0.35">
      <c r="A279" s="38"/>
      <c r="B279" s="59"/>
      <c r="C279" s="38"/>
      <c r="D279" s="38"/>
      <c r="E279" s="44"/>
      <c r="F279" s="44"/>
      <c r="G279" s="44"/>
    </row>
    <row r="280" spans="1:7" x14ac:dyDescent="0.35">
      <c r="A280" s="38"/>
      <c r="B280" s="59"/>
      <c r="C280" s="38"/>
      <c r="D280" s="38"/>
      <c r="E280" s="44"/>
      <c r="F280" s="44"/>
      <c r="G280" s="44"/>
    </row>
    <row r="281" spans="1:7" x14ac:dyDescent="0.35">
      <c r="A281" s="38"/>
      <c r="B281" s="59"/>
      <c r="C281" s="38"/>
      <c r="D281" s="38"/>
      <c r="E281" s="44"/>
      <c r="F281" s="44"/>
      <c r="G281" s="44"/>
    </row>
    <row r="282" spans="1:7" x14ac:dyDescent="0.35">
      <c r="A282" s="38"/>
      <c r="B282" s="59"/>
      <c r="C282" s="38"/>
      <c r="D282" s="38"/>
      <c r="E282" s="44"/>
      <c r="F282" s="44"/>
      <c r="G282" s="44"/>
    </row>
    <row r="283" spans="1:7" x14ac:dyDescent="0.35">
      <c r="A283" s="38"/>
      <c r="B283" s="59"/>
      <c r="C283" s="38"/>
      <c r="D283" s="38"/>
      <c r="E283" s="44"/>
      <c r="F283" s="44"/>
      <c r="G283" s="44"/>
    </row>
    <row r="284" spans="1:7" x14ac:dyDescent="0.35">
      <c r="A284" s="38"/>
      <c r="B284" s="59"/>
      <c r="C284" s="38"/>
      <c r="D284" s="38"/>
      <c r="E284" s="44"/>
      <c r="F284" s="44"/>
      <c r="G284" s="44"/>
    </row>
    <row r="285" spans="1:7" x14ac:dyDescent="0.35">
      <c r="A285" s="38"/>
      <c r="B285" s="59"/>
      <c r="C285" s="38"/>
      <c r="D285" s="38"/>
      <c r="E285" s="44"/>
      <c r="F285" s="44"/>
      <c r="G285" s="44"/>
    </row>
    <row r="286" spans="1:7" x14ac:dyDescent="0.35">
      <c r="A286" s="38"/>
      <c r="B286" s="59"/>
      <c r="C286" s="38"/>
      <c r="D286" s="38"/>
      <c r="E286" s="44"/>
      <c r="F286" s="44"/>
      <c r="G286" s="44"/>
    </row>
    <row r="287" spans="1:7" x14ac:dyDescent="0.35">
      <c r="A287" s="38"/>
      <c r="B287" s="59"/>
      <c r="C287" s="38"/>
      <c r="D287" s="38"/>
      <c r="E287" s="44"/>
      <c r="F287" s="44"/>
      <c r="G287" s="44"/>
    </row>
    <row r="288" spans="1:7" x14ac:dyDescent="0.35">
      <c r="A288" s="38"/>
      <c r="B288" s="59"/>
      <c r="C288" s="38"/>
      <c r="D288" s="38"/>
      <c r="E288" s="44"/>
      <c r="F288" s="44"/>
      <c r="G288" s="44"/>
    </row>
    <row r="289" spans="1:7" x14ac:dyDescent="0.35">
      <c r="A289" s="38"/>
      <c r="B289" s="59"/>
      <c r="C289" s="38"/>
      <c r="D289" s="38"/>
      <c r="E289" s="44"/>
      <c r="F289" s="44"/>
      <c r="G289" s="44"/>
    </row>
    <row r="290" spans="1:7" x14ac:dyDescent="0.35">
      <c r="A290" s="38"/>
      <c r="B290" s="59"/>
      <c r="C290" s="38"/>
      <c r="D290" s="38"/>
      <c r="E290" s="44"/>
      <c r="F290" s="44"/>
      <c r="G290" s="44"/>
    </row>
    <row r="291" spans="1:7" x14ac:dyDescent="0.35">
      <c r="A291" s="38"/>
      <c r="B291" s="59"/>
      <c r="C291" s="38"/>
      <c r="D291" s="38"/>
      <c r="E291" s="44"/>
      <c r="F291" s="44"/>
      <c r="G291" s="44"/>
    </row>
    <row r="292" spans="1:7" x14ac:dyDescent="0.35">
      <c r="A292" s="38"/>
      <c r="B292" s="59"/>
      <c r="C292" s="38"/>
      <c r="D292" s="38"/>
      <c r="E292" s="44"/>
      <c r="F292" s="44"/>
      <c r="G292" s="44"/>
    </row>
    <row r="293" spans="1:7" x14ac:dyDescent="0.35">
      <c r="A293" s="38"/>
      <c r="B293" s="59"/>
      <c r="C293" s="38"/>
      <c r="D293" s="38"/>
      <c r="E293" s="44"/>
      <c r="F293" s="44"/>
      <c r="G293" s="44"/>
    </row>
    <row r="294" spans="1:7" x14ac:dyDescent="0.35">
      <c r="A294" s="38"/>
      <c r="B294" s="59"/>
      <c r="C294" s="38"/>
      <c r="D294" s="38"/>
      <c r="E294" s="44"/>
      <c r="F294" s="44"/>
      <c r="G294" s="44"/>
    </row>
    <row r="295" spans="1:7" x14ac:dyDescent="0.35">
      <c r="A295" s="38"/>
      <c r="B295" s="59"/>
      <c r="C295" s="38"/>
      <c r="D295" s="38"/>
      <c r="E295" s="44"/>
      <c r="F295" s="44"/>
      <c r="G295" s="44"/>
    </row>
    <row r="296" spans="1:7" x14ac:dyDescent="0.35">
      <c r="A296" s="38"/>
      <c r="B296" s="59"/>
      <c r="C296" s="38"/>
      <c r="D296" s="38"/>
      <c r="E296" s="44"/>
      <c r="F296" s="44"/>
      <c r="G296" s="44"/>
    </row>
    <row r="297" spans="1:7" x14ac:dyDescent="0.35">
      <c r="A297" s="38"/>
      <c r="B297" s="59"/>
      <c r="C297" s="38"/>
      <c r="D297" s="38"/>
      <c r="E297" s="44"/>
      <c r="F297" s="44"/>
      <c r="G297" s="44"/>
    </row>
    <row r="298" spans="1:7" x14ac:dyDescent="0.35">
      <c r="A298" s="38"/>
      <c r="B298" s="59"/>
      <c r="C298" s="38"/>
      <c r="D298" s="38"/>
      <c r="E298" s="44"/>
      <c r="F298" s="44"/>
      <c r="G298" s="44"/>
    </row>
    <row r="299" spans="1:7" x14ac:dyDescent="0.35">
      <c r="A299" s="38"/>
      <c r="B299" s="59"/>
      <c r="C299" s="38"/>
      <c r="D299" s="38"/>
      <c r="E299" s="44"/>
      <c r="F299" s="44"/>
      <c r="G299" s="44"/>
    </row>
    <row r="300" spans="1:7" x14ac:dyDescent="0.35">
      <c r="A300" s="63"/>
      <c r="B300" s="63"/>
      <c r="C300" s="63"/>
      <c r="D300" s="63"/>
      <c r="E300" s="63"/>
      <c r="F300" s="63"/>
      <c r="G300" s="63"/>
    </row>
    <row r="301" spans="1:7" x14ac:dyDescent="0.35">
      <c r="A301" s="38"/>
      <c r="B301" s="59"/>
      <c r="C301" s="38"/>
      <c r="D301" s="38"/>
      <c r="E301" s="44"/>
      <c r="F301" s="44"/>
      <c r="G301" s="44"/>
    </row>
    <row r="302" spans="1:7" x14ac:dyDescent="0.35">
      <c r="A302" s="38"/>
      <c r="B302" s="59"/>
      <c r="C302" s="38"/>
      <c r="D302" s="38"/>
      <c r="E302" s="44"/>
      <c r="F302" s="44"/>
      <c r="G302" s="44"/>
    </row>
    <row r="303" spans="1:7" x14ac:dyDescent="0.35">
      <c r="A303" s="38"/>
      <c r="B303" s="59"/>
      <c r="C303" s="38"/>
      <c r="D303" s="38"/>
      <c r="E303" s="44"/>
      <c r="F303" s="44"/>
      <c r="G303" s="44"/>
    </row>
    <row r="304" spans="1:7" x14ac:dyDescent="0.35">
      <c r="A304" s="38"/>
      <c r="B304" s="59"/>
      <c r="C304" s="38"/>
      <c r="D304" s="38"/>
      <c r="E304" s="44"/>
      <c r="F304" s="44"/>
      <c r="G304" s="44"/>
    </row>
    <row r="305" spans="1:7" x14ac:dyDescent="0.35">
      <c r="A305" s="38"/>
      <c r="B305" s="59"/>
      <c r="C305" s="38"/>
      <c r="D305" s="38"/>
      <c r="E305" s="44"/>
      <c r="F305" s="44"/>
      <c r="G305" s="44"/>
    </row>
    <row r="306" spans="1:7" x14ac:dyDescent="0.35">
      <c r="A306" s="38"/>
      <c r="B306" s="59"/>
      <c r="C306" s="38"/>
      <c r="D306" s="38"/>
      <c r="E306" s="44"/>
      <c r="F306" s="44"/>
      <c r="G306" s="44"/>
    </row>
    <row r="307" spans="1:7" x14ac:dyDescent="0.35">
      <c r="A307" s="38"/>
      <c r="B307" s="59"/>
      <c r="C307" s="38"/>
      <c r="D307" s="38"/>
      <c r="E307" s="44"/>
      <c r="F307" s="44"/>
      <c r="G307" s="44"/>
    </row>
    <row r="308" spans="1:7" x14ac:dyDescent="0.35">
      <c r="A308" s="38"/>
      <c r="B308" s="59"/>
      <c r="C308" s="38"/>
      <c r="D308" s="38"/>
      <c r="E308" s="44"/>
      <c r="F308" s="44"/>
      <c r="G308" s="44"/>
    </row>
    <row r="309" spans="1:7" x14ac:dyDescent="0.35">
      <c r="A309" s="38"/>
      <c r="B309" s="59"/>
      <c r="C309" s="38"/>
      <c r="D309" s="38"/>
      <c r="E309" s="44"/>
      <c r="F309" s="44"/>
      <c r="G309" s="44"/>
    </row>
    <row r="310" spans="1:7" x14ac:dyDescent="0.35">
      <c r="A310" s="38"/>
      <c r="B310" s="59"/>
      <c r="C310" s="38"/>
      <c r="D310" s="38"/>
      <c r="E310" s="44"/>
      <c r="F310" s="44"/>
      <c r="G310" s="44"/>
    </row>
    <row r="311" spans="1:7" x14ac:dyDescent="0.35">
      <c r="A311" s="38"/>
      <c r="B311" s="59"/>
      <c r="C311" s="38"/>
      <c r="D311" s="38"/>
      <c r="E311" s="44"/>
      <c r="F311" s="44"/>
      <c r="G311" s="44"/>
    </row>
    <row r="312" spans="1:7" x14ac:dyDescent="0.35">
      <c r="A312" s="38"/>
      <c r="B312" s="59"/>
      <c r="C312" s="38"/>
      <c r="D312" s="38"/>
      <c r="E312" s="44"/>
      <c r="F312" s="44"/>
      <c r="G312" s="44"/>
    </row>
    <row r="313" spans="1:7" x14ac:dyDescent="0.35">
      <c r="A313" s="38"/>
      <c r="B313" s="59"/>
      <c r="C313" s="38"/>
      <c r="D313" s="38"/>
      <c r="E313" s="44"/>
      <c r="F313" s="44"/>
      <c r="G313" s="44"/>
    </row>
    <row r="314" spans="1:7" x14ac:dyDescent="0.35">
      <c r="A314" s="63"/>
      <c r="B314" s="63"/>
      <c r="C314" s="63"/>
      <c r="D314" s="63"/>
      <c r="E314" s="63"/>
      <c r="F314" s="63"/>
      <c r="G314" s="63"/>
    </row>
    <row r="315" spans="1:7" x14ac:dyDescent="0.35">
      <c r="A315" s="38"/>
      <c r="B315" s="59"/>
      <c r="C315" s="38"/>
      <c r="D315" s="38"/>
      <c r="E315" s="44"/>
      <c r="F315" s="44"/>
      <c r="G315" s="44"/>
    </row>
    <row r="316" spans="1:7" x14ac:dyDescent="0.35">
      <c r="A316" s="38"/>
      <c r="B316" s="146"/>
      <c r="C316" s="38"/>
      <c r="D316" s="38"/>
      <c r="E316" s="44"/>
      <c r="F316" s="44"/>
      <c r="G316" s="44"/>
    </row>
    <row r="317" spans="1:7" x14ac:dyDescent="0.35">
      <c r="A317" s="38"/>
      <c r="B317" s="59"/>
      <c r="C317" s="38"/>
      <c r="D317" s="38"/>
      <c r="E317" s="44"/>
      <c r="F317" s="44"/>
      <c r="G317" s="44"/>
    </row>
    <row r="318" spans="1:7" x14ac:dyDescent="0.35">
      <c r="A318" s="38"/>
      <c r="B318" s="59"/>
      <c r="C318" s="38"/>
      <c r="D318" s="38"/>
      <c r="E318" s="44"/>
      <c r="F318" s="44"/>
      <c r="G318" s="44"/>
    </row>
    <row r="319" spans="1:7" x14ac:dyDescent="0.35">
      <c r="A319" s="38"/>
      <c r="B319" s="59"/>
      <c r="C319" s="38"/>
      <c r="D319" s="38"/>
      <c r="E319" s="44"/>
      <c r="F319" s="44"/>
      <c r="G319" s="44"/>
    </row>
    <row r="320" spans="1:7" x14ac:dyDescent="0.35">
      <c r="A320" s="38"/>
      <c r="B320" s="59"/>
      <c r="C320" s="38"/>
      <c r="D320" s="38"/>
      <c r="E320" s="44"/>
      <c r="F320" s="44"/>
      <c r="G320" s="44"/>
    </row>
    <row r="321" spans="1:7" x14ac:dyDescent="0.35">
      <c r="A321" s="38"/>
      <c r="B321" s="59"/>
      <c r="C321" s="38"/>
      <c r="D321" s="38"/>
      <c r="E321" s="44"/>
      <c r="F321" s="44"/>
      <c r="G321" s="44"/>
    </row>
    <row r="322" spans="1:7" x14ac:dyDescent="0.35">
      <c r="A322" s="38"/>
      <c r="B322" s="59"/>
      <c r="C322" s="38"/>
      <c r="D322" s="38"/>
      <c r="E322" s="44"/>
      <c r="F322" s="44"/>
      <c r="G322" s="44"/>
    </row>
    <row r="323" spans="1:7" x14ac:dyDescent="0.35">
      <c r="A323" s="38"/>
      <c r="B323" s="59"/>
      <c r="C323" s="38"/>
      <c r="D323" s="38"/>
      <c r="E323" s="44"/>
      <c r="F323" s="44"/>
      <c r="G323" s="44"/>
    </row>
    <row r="324" spans="1:7" x14ac:dyDescent="0.35">
      <c r="A324" s="63"/>
      <c r="B324" s="63"/>
      <c r="C324" s="63"/>
      <c r="D324" s="63"/>
      <c r="E324" s="63"/>
      <c r="F324" s="63"/>
      <c r="G324" s="63"/>
    </row>
    <row r="325" spans="1:7" x14ac:dyDescent="0.35">
      <c r="A325" s="38"/>
      <c r="B325" s="59"/>
      <c r="C325" s="38"/>
      <c r="D325" s="38"/>
      <c r="E325" s="44"/>
      <c r="F325" s="44"/>
      <c r="G325" s="44"/>
    </row>
    <row r="326" spans="1:7" x14ac:dyDescent="0.35">
      <c r="A326" s="38"/>
      <c r="B326" s="146"/>
      <c r="C326" s="38"/>
      <c r="D326" s="38"/>
      <c r="E326" s="44"/>
      <c r="F326" s="44"/>
      <c r="G326" s="44"/>
    </row>
    <row r="327" spans="1:7" x14ac:dyDescent="0.35">
      <c r="A327" s="38"/>
      <c r="B327" s="59"/>
      <c r="C327" s="38"/>
      <c r="D327" s="38"/>
      <c r="E327" s="44"/>
      <c r="F327" s="44"/>
      <c r="G327" s="44"/>
    </row>
    <row r="328" spans="1:7" x14ac:dyDescent="0.35">
      <c r="A328" s="38"/>
      <c r="B328" s="38"/>
      <c r="C328" s="38"/>
      <c r="D328" s="38"/>
      <c r="E328" s="44"/>
      <c r="F328" s="44"/>
      <c r="G328" s="44"/>
    </row>
    <row r="329" spans="1:7" x14ac:dyDescent="0.35">
      <c r="A329" s="38"/>
      <c r="B329" s="59"/>
      <c r="C329" s="38"/>
      <c r="D329" s="38"/>
      <c r="E329" s="44"/>
      <c r="F329" s="44"/>
      <c r="G329" s="44"/>
    </row>
    <row r="330" spans="1:7" x14ac:dyDescent="0.35">
      <c r="A330" s="38"/>
      <c r="B330" s="38"/>
      <c r="C330" s="462"/>
      <c r="D330" s="38"/>
      <c r="E330" s="35"/>
      <c r="F330" s="35"/>
      <c r="G330" s="35"/>
    </row>
    <row r="331" spans="1:7" x14ac:dyDescent="0.35">
      <c r="A331" s="38"/>
      <c r="B331" s="38"/>
      <c r="C331" s="462"/>
      <c r="D331" s="38"/>
      <c r="E331" s="35"/>
      <c r="F331" s="35"/>
      <c r="G331" s="35"/>
    </row>
    <row r="332" spans="1:7" x14ac:dyDescent="0.35">
      <c r="A332" s="38"/>
      <c r="B332" s="38"/>
      <c r="C332" s="462"/>
      <c r="D332" s="38"/>
      <c r="E332" s="35"/>
      <c r="F332" s="35"/>
      <c r="G332" s="35"/>
    </row>
    <row r="333" spans="1:7" x14ac:dyDescent="0.35">
      <c r="A333" s="38"/>
      <c r="B333" s="38"/>
      <c r="C333" s="462"/>
      <c r="D333" s="38"/>
      <c r="E333" s="35"/>
      <c r="F333" s="35"/>
      <c r="G333" s="35"/>
    </row>
    <row r="334" spans="1:7" x14ac:dyDescent="0.35">
      <c r="A334" s="38"/>
      <c r="B334" s="38"/>
      <c r="C334" s="462"/>
      <c r="D334" s="38"/>
      <c r="E334" s="35"/>
      <c r="F334" s="35"/>
      <c r="G334" s="35"/>
    </row>
    <row r="335" spans="1:7" x14ac:dyDescent="0.35">
      <c r="A335" s="38"/>
      <c r="B335" s="38"/>
      <c r="C335" s="462"/>
      <c r="D335" s="38"/>
      <c r="E335" s="35"/>
      <c r="F335" s="35"/>
      <c r="G335" s="35"/>
    </row>
    <row r="336" spans="1:7" x14ac:dyDescent="0.35">
      <c r="A336" s="38"/>
      <c r="B336" s="38"/>
      <c r="C336" s="462"/>
      <c r="D336" s="38"/>
      <c r="E336" s="35"/>
      <c r="F336" s="35"/>
      <c r="G336" s="35"/>
    </row>
    <row r="337" spans="1:7" x14ac:dyDescent="0.35">
      <c r="A337" s="38"/>
      <c r="B337" s="38"/>
      <c r="C337" s="462"/>
      <c r="D337" s="38"/>
      <c r="E337" s="35"/>
      <c r="F337" s="35"/>
      <c r="G337" s="35"/>
    </row>
    <row r="338" spans="1:7" x14ac:dyDescent="0.35">
      <c r="A338" s="38"/>
      <c r="B338" s="38"/>
      <c r="C338" s="462"/>
      <c r="D338" s="38"/>
      <c r="E338" s="35"/>
      <c r="F338" s="35"/>
      <c r="G338" s="35"/>
    </row>
    <row r="339" spans="1:7" x14ac:dyDescent="0.35">
      <c r="A339" s="38"/>
      <c r="B339" s="38"/>
      <c r="C339" s="462"/>
      <c r="D339" s="38"/>
      <c r="E339" s="35"/>
      <c r="F339" s="35"/>
      <c r="G339" s="35"/>
    </row>
    <row r="340" spans="1:7" x14ac:dyDescent="0.35">
      <c r="A340" s="38"/>
      <c r="B340" s="38"/>
      <c r="C340" s="462"/>
      <c r="D340" s="38"/>
      <c r="E340" s="35"/>
      <c r="F340" s="35"/>
      <c r="G340" s="35"/>
    </row>
    <row r="341" spans="1:7" x14ac:dyDescent="0.35">
      <c r="A341" s="38"/>
      <c r="B341" s="38"/>
      <c r="C341" s="462"/>
      <c r="D341" s="38"/>
      <c r="E341" s="35"/>
      <c r="F341" s="35"/>
      <c r="G341" s="35"/>
    </row>
    <row r="342" spans="1:7" x14ac:dyDescent="0.35">
      <c r="A342" s="38"/>
      <c r="B342" s="38"/>
      <c r="C342" s="462"/>
      <c r="D342" s="38"/>
      <c r="E342" s="35"/>
      <c r="F342" s="35"/>
      <c r="G342" s="35"/>
    </row>
    <row r="343" spans="1:7" x14ac:dyDescent="0.35">
      <c r="A343" s="38"/>
      <c r="B343" s="38"/>
      <c r="C343" s="462"/>
      <c r="D343" s="38"/>
      <c r="E343" s="35"/>
      <c r="F343" s="35"/>
      <c r="G343" s="35"/>
    </row>
    <row r="344" spans="1:7" x14ac:dyDescent="0.35">
      <c r="A344" s="38"/>
      <c r="B344" s="38"/>
      <c r="C344" s="462"/>
      <c r="D344" s="38"/>
      <c r="E344" s="35"/>
      <c r="F344" s="35"/>
      <c r="G344" s="35"/>
    </row>
    <row r="345" spans="1:7" x14ac:dyDescent="0.35">
      <c r="A345" s="38"/>
      <c r="B345" s="38"/>
      <c r="C345" s="462"/>
      <c r="D345" s="38"/>
      <c r="E345" s="35"/>
      <c r="F345" s="35"/>
      <c r="G345" s="35"/>
    </row>
    <row r="346" spans="1:7" x14ac:dyDescent="0.35">
      <c r="A346" s="38"/>
      <c r="B346" s="38"/>
      <c r="C346" s="462"/>
      <c r="D346" s="38"/>
      <c r="E346" s="35"/>
      <c r="F346" s="35"/>
      <c r="G346" s="35"/>
    </row>
    <row r="347" spans="1:7" x14ac:dyDescent="0.35">
      <c r="A347" s="38"/>
      <c r="B347" s="38"/>
      <c r="C347" s="462"/>
      <c r="D347" s="38"/>
      <c r="E347" s="35"/>
      <c r="F347" s="35"/>
      <c r="G347" s="35"/>
    </row>
    <row r="348" spans="1:7" x14ac:dyDescent="0.35">
      <c r="A348" s="38"/>
      <c r="B348" s="38"/>
      <c r="C348" s="462"/>
      <c r="D348" s="38"/>
      <c r="E348" s="35"/>
      <c r="F348" s="35"/>
      <c r="G348" s="35"/>
    </row>
    <row r="349" spans="1:7" x14ac:dyDescent="0.35">
      <c r="A349" s="38"/>
      <c r="B349" s="38"/>
      <c r="C349" s="462"/>
      <c r="D349" s="38"/>
      <c r="E349" s="35"/>
      <c r="F349" s="35"/>
      <c r="G349" s="35"/>
    </row>
    <row r="350" spans="1:7" x14ac:dyDescent="0.35">
      <c r="A350" s="38"/>
      <c r="B350" s="38"/>
      <c r="C350" s="462"/>
      <c r="D350" s="38"/>
      <c r="E350" s="35"/>
      <c r="F350" s="35"/>
      <c r="G350" s="35"/>
    </row>
    <row r="351" spans="1:7" x14ac:dyDescent="0.35">
      <c r="A351" s="38"/>
      <c r="B351" s="38"/>
      <c r="C351" s="462"/>
      <c r="D351" s="38"/>
      <c r="E351" s="35"/>
      <c r="F351" s="35"/>
      <c r="G351" s="35"/>
    </row>
    <row r="352" spans="1:7" x14ac:dyDescent="0.35">
      <c r="A352" s="38"/>
      <c r="B352" s="38"/>
      <c r="C352" s="462"/>
      <c r="D352" s="38"/>
      <c r="E352" s="35"/>
      <c r="F352" s="35"/>
      <c r="G352" s="35"/>
    </row>
    <row r="353" spans="1:7" x14ac:dyDescent="0.35">
      <c r="A353" s="38"/>
      <c r="B353" s="38"/>
      <c r="C353" s="462"/>
      <c r="D353" s="38"/>
      <c r="E353" s="35"/>
      <c r="F353" s="35"/>
      <c r="G353" s="35"/>
    </row>
    <row r="354" spans="1:7" x14ac:dyDescent="0.35">
      <c r="A354" s="38"/>
      <c r="B354" s="38"/>
      <c r="C354" s="462"/>
      <c r="D354" s="38"/>
      <c r="E354" s="35"/>
      <c r="F354" s="35"/>
      <c r="G354" s="35"/>
    </row>
    <row r="355" spans="1:7" x14ac:dyDescent="0.35">
      <c r="A355" s="38"/>
      <c r="B355" s="38"/>
      <c r="C355" s="462"/>
      <c r="D355" s="38"/>
      <c r="E355" s="35"/>
      <c r="F355" s="35"/>
      <c r="G355" s="35"/>
    </row>
    <row r="356" spans="1:7" x14ac:dyDescent="0.35">
      <c r="A356" s="38"/>
      <c r="B356" s="38"/>
      <c r="C356" s="462"/>
      <c r="D356" s="38"/>
      <c r="E356" s="35"/>
      <c r="F356" s="35"/>
      <c r="G356" s="35"/>
    </row>
    <row r="357" spans="1:7" x14ac:dyDescent="0.35">
      <c r="A357" s="38"/>
      <c r="B357" s="38"/>
      <c r="C357" s="462"/>
      <c r="D357" s="38"/>
      <c r="E357" s="35"/>
      <c r="F357" s="35"/>
      <c r="G357" s="35"/>
    </row>
    <row r="358" spans="1:7" x14ac:dyDescent="0.35">
      <c r="A358" s="38"/>
      <c r="B358" s="38"/>
      <c r="C358" s="462"/>
      <c r="D358" s="38"/>
      <c r="E358" s="35"/>
      <c r="F358" s="35"/>
      <c r="G358" s="35"/>
    </row>
    <row r="359" spans="1:7" x14ac:dyDescent="0.35">
      <c r="A359" s="38"/>
      <c r="B359" s="38"/>
      <c r="C359" s="462"/>
      <c r="D359" s="38"/>
      <c r="E359" s="35"/>
      <c r="F359" s="35"/>
      <c r="G359" s="35"/>
    </row>
    <row r="360" spans="1:7" x14ac:dyDescent="0.35">
      <c r="A360" s="38"/>
      <c r="B360" s="38"/>
      <c r="C360" s="462"/>
      <c r="D360" s="38"/>
      <c r="E360" s="35"/>
      <c r="F360" s="35"/>
      <c r="G360" s="35"/>
    </row>
    <row r="361" spans="1:7" x14ac:dyDescent="0.35">
      <c r="A361" s="38"/>
      <c r="B361" s="38"/>
      <c r="C361" s="462"/>
      <c r="D361" s="38"/>
      <c r="E361" s="35"/>
      <c r="F361" s="35"/>
      <c r="G361" s="35"/>
    </row>
    <row r="362" spans="1:7" x14ac:dyDescent="0.35">
      <c r="A362" s="38"/>
      <c r="B362" s="38"/>
      <c r="C362" s="462"/>
      <c r="D362" s="38"/>
      <c r="E362" s="35"/>
      <c r="F362" s="35"/>
      <c r="G362" s="35"/>
    </row>
    <row r="363" spans="1:7" x14ac:dyDescent="0.35">
      <c r="A363" s="38"/>
      <c r="B363" s="38"/>
      <c r="C363" s="462"/>
      <c r="D363" s="38"/>
      <c r="E363" s="35"/>
      <c r="F363" s="35"/>
      <c r="G363" s="35"/>
    </row>
    <row r="364" spans="1:7" x14ac:dyDescent="0.35">
      <c r="A364" s="38"/>
      <c r="B364" s="38"/>
      <c r="C364" s="462"/>
      <c r="D364" s="38"/>
      <c r="E364" s="35"/>
      <c r="F364" s="35"/>
      <c r="G364" s="35"/>
    </row>
    <row r="365" spans="1:7" x14ac:dyDescent="0.35">
      <c r="A365" s="38"/>
      <c r="B365" s="38"/>
      <c r="C365" s="462"/>
      <c r="D365" s="38"/>
      <c r="E365" s="35"/>
      <c r="F365" s="35"/>
      <c r="G365" s="35"/>
    </row>
    <row r="366" spans="1:7" x14ac:dyDescent="0.35">
      <c r="A366" s="38"/>
      <c r="B366" s="38"/>
      <c r="C366" s="462"/>
      <c r="D366" s="38"/>
      <c r="E366" s="35"/>
      <c r="F366" s="35"/>
      <c r="G366" s="35"/>
    </row>
    <row r="367" spans="1:7" x14ac:dyDescent="0.35">
      <c r="A367" s="38"/>
      <c r="B367" s="38"/>
      <c r="C367" s="462"/>
      <c r="D367" s="38"/>
      <c r="E367" s="35"/>
      <c r="F367" s="35"/>
      <c r="G367" s="35"/>
    </row>
    <row r="368" spans="1:7" x14ac:dyDescent="0.35">
      <c r="A368" s="38"/>
      <c r="B368" s="38"/>
      <c r="C368" s="462"/>
      <c r="D368" s="38"/>
      <c r="E368" s="35"/>
      <c r="F368" s="35"/>
      <c r="G368" s="35"/>
    </row>
    <row r="369" spans="1:7" x14ac:dyDescent="0.35">
      <c r="A369" s="38"/>
      <c r="B369" s="38"/>
      <c r="C369" s="462"/>
      <c r="D369" s="38"/>
      <c r="E369" s="35"/>
      <c r="F369" s="35"/>
      <c r="G369" s="35"/>
    </row>
    <row r="370" spans="1:7" x14ac:dyDescent="0.35">
      <c r="A370" s="38"/>
      <c r="B370" s="38"/>
      <c r="C370" s="462"/>
      <c r="D370" s="38"/>
      <c r="E370" s="35"/>
      <c r="F370" s="35"/>
      <c r="G370" s="35"/>
    </row>
    <row r="371" spans="1:7" x14ac:dyDescent="0.35">
      <c r="A371" s="38"/>
      <c r="B371" s="38"/>
      <c r="C371" s="462"/>
      <c r="D371" s="38"/>
      <c r="E371" s="35"/>
      <c r="F371" s="35"/>
      <c r="G371" s="35"/>
    </row>
    <row r="372" spans="1:7" x14ac:dyDescent="0.35">
      <c r="A372" s="38"/>
      <c r="B372" s="38"/>
      <c r="C372" s="462"/>
      <c r="D372" s="38"/>
      <c r="E372" s="35"/>
      <c r="F372" s="35"/>
      <c r="G372" s="35"/>
    </row>
    <row r="373" spans="1:7" x14ac:dyDescent="0.35">
      <c r="A373" s="38"/>
      <c r="B373" s="38"/>
      <c r="C373" s="462"/>
      <c r="D373" s="38"/>
      <c r="E373" s="35"/>
      <c r="F373" s="35"/>
      <c r="G373" s="35"/>
    </row>
    <row r="374" spans="1:7" x14ac:dyDescent="0.35">
      <c r="A374" s="38"/>
      <c r="B374" s="38"/>
      <c r="C374" s="462"/>
      <c r="D374" s="38"/>
      <c r="E374" s="35"/>
      <c r="F374" s="35"/>
      <c r="G374" s="35"/>
    </row>
    <row r="375" spans="1:7" x14ac:dyDescent="0.35">
      <c r="A375" s="38"/>
      <c r="B375" s="38"/>
      <c r="C375" s="462"/>
      <c r="D375" s="38"/>
      <c r="E375" s="35"/>
      <c r="F375" s="35"/>
      <c r="G375" s="35"/>
    </row>
    <row r="376" spans="1:7" x14ac:dyDescent="0.35">
      <c r="A376" s="38"/>
      <c r="B376" s="38"/>
      <c r="C376" s="462"/>
      <c r="D376" s="38"/>
      <c r="E376" s="35"/>
      <c r="F376" s="35"/>
      <c r="G376" s="35"/>
    </row>
    <row r="377" spans="1:7" x14ac:dyDescent="0.35">
      <c r="A377" s="38"/>
      <c r="B377" s="38"/>
      <c r="C377" s="462"/>
      <c r="D377" s="38"/>
      <c r="E377" s="35"/>
      <c r="F377" s="35"/>
      <c r="G377" s="35"/>
    </row>
    <row r="378" spans="1:7" x14ac:dyDescent="0.35">
      <c r="A378" s="38"/>
      <c r="B378" s="38"/>
      <c r="C378" s="462"/>
      <c r="D378" s="38"/>
      <c r="E378" s="35"/>
      <c r="F378" s="35"/>
      <c r="G378" s="35"/>
    </row>
    <row r="379" spans="1:7" x14ac:dyDescent="0.35">
      <c r="A379" s="38"/>
      <c r="B379" s="38"/>
      <c r="C379" s="462"/>
      <c r="D379" s="38"/>
      <c r="E379" s="35"/>
      <c r="F379" s="35"/>
      <c r="G379" s="35"/>
    </row>
    <row r="380" spans="1:7" ht="18.5" x14ac:dyDescent="0.35">
      <c r="A380" s="137"/>
      <c r="B380" s="444"/>
      <c r="C380" s="137"/>
      <c r="D380" s="137"/>
      <c r="E380" s="137"/>
      <c r="F380" s="137"/>
      <c r="G380" s="137"/>
    </row>
    <row r="381" spans="1:7" x14ac:dyDescent="0.35">
      <c r="A381" s="63"/>
      <c r="B381" s="63"/>
      <c r="C381" s="63"/>
      <c r="D381" s="63"/>
      <c r="E381" s="63"/>
      <c r="F381" s="63"/>
      <c r="G381" s="63"/>
    </row>
    <row r="382" spans="1:7" x14ac:dyDescent="0.35">
      <c r="A382" s="38"/>
      <c r="B382" s="38"/>
      <c r="C382" s="70"/>
      <c r="D382" s="52"/>
      <c r="E382" s="52"/>
      <c r="F382" s="91"/>
      <c r="G382" s="91"/>
    </row>
    <row r="383" spans="1:7" x14ac:dyDescent="0.35">
      <c r="A383" s="52"/>
      <c r="B383" s="38"/>
      <c r="C383" s="38"/>
      <c r="D383" s="52"/>
      <c r="E383" s="52"/>
      <c r="F383" s="91"/>
      <c r="G383" s="91"/>
    </row>
    <row r="384" spans="1:7" x14ac:dyDescent="0.35">
      <c r="A384" s="38"/>
      <c r="B384" s="38"/>
      <c r="C384" s="38"/>
      <c r="D384" s="52"/>
      <c r="E384" s="52"/>
      <c r="F384" s="91"/>
      <c r="G384" s="91"/>
    </row>
    <row r="385" spans="1:7" x14ac:dyDescent="0.35">
      <c r="A385" s="38"/>
      <c r="B385" s="59"/>
      <c r="C385" s="70"/>
      <c r="D385" s="70"/>
      <c r="E385" s="52"/>
      <c r="F385" s="79"/>
      <c r="G385" s="79"/>
    </row>
    <row r="386" spans="1:7" x14ac:dyDescent="0.35">
      <c r="A386" s="38"/>
      <c r="B386" s="59"/>
      <c r="C386" s="70"/>
      <c r="D386" s="70"/>
      <c r="E386" s="52"/>
      <c r="F386" s="79"/>
      <c r="G386" s="79"/>
    </row>
    <row r="387" spans="1:7" x14ac:dyDescent="0.35">
      <c r="A387" s="38"/>
      <c r="B387" s="59"/>
      <c r="C387" s="70"/>
      <c r="D387" s="70"/>
      <c r="E387" s="52"/>
      <c r="F387" s="79"/>
      <c r="G387" s="79"/>
    </row>
    <row r="388" spans="1:7" x14ac:dyDescent="0.35">
      <c r="A388" s="38"/>
      <c r="B388" s="59"/>
      <c r="C388" s="70"/>
      <c r="D388" s="70"/>
      <c r="E388" s="52"/>
      <c r="F388" s="79"/>
      <c r="G388" s="79"/>
    </row>
    <row r="389" spans="1:7" x14ac:dyDescent="0.35">
      <c r="A389" s="38"/>
      <c r="B389" s="59"/>
      <c r="C389" s="70"/>
      <c r="D389" s="70"/>
      <c r="E389" s="52"/>
      <c r="F389" s="79"/>
      <c r="G389" s="79"/>
    </row>
    <row r="390" spans="1:7" x14ac:dyDescent="0.35">
      <c r="A390" s="38"/>
      <c r="B390" s="59"/>
      <c r="C390" s="70"/>
      <c r="D390" s="70"/>
      <c r="E390" s="52"/>
      <c r="F390" s="79"/>
      <c r="G390" s="79"/>
    </row>
    <row r="391" spans="1:7" x14ac:dyDescent="0.35">
      <c r="A391" s="38"/>
      <c r="B391" s="59"/>
      <c r="C391" s="70"/>
      <c r="D391" s="70"/>
      <c r="E391" s="52"/>
      <c r="F391" s="79"/>
      <c r="G391" s="79"/>
    </row>
    <row r="392" spans="1:7" x14ac:dyDescent="0.35">
      <c r="A392" s="38"/>
      <c r="B392" s="59"/>
      <c r="C392" s="70"/>
      <c r="D392" s="142"/>
      <c r="E392" s="52"/>
      <c r="F392" s="79"/>
      <c r="G392" s="79"/>
    </row>
    <row r="393" spans="1:7" x14ac:dyDescent="0.35">
      <c r="A393" s="38"/>
      <c r="B393" s="59"/>
      <c r="C393" s="70"/>
      <c r="D393" s="142"/>
      <c r="E393" s="52"/>
      <c r="F393" s="79"/>
      <c r="G393" s="79"/>
    </row>
    <row r="394" spans="1:7" x14ac:dyDescent="0.35">
      <c r="A394" s="38"/>
      <c r="B394" s="59"/>
      <c r="C394" s="70"/>
      <c r="D394" s="142"/>
      <c r="E394" s="59"/>
      <c r="F394" s="79"/>
      <c r="G394" s="79"/>
    </row>
    <row r="395" spans="1:7" x14ac:dyDescent="0.35">
      <c r="A395" s="38"/>
      <c r="B395" s="59"/>
      <c r="C395" s="70"/>
      <c r="D395" s="142"/>
      <c r="E395" s="59"/>
      <c r="F395" s="79"/>
      <c r="G395" s="79"/>
    </row>
    <row r="396" spans="1:7" x14ac:dyDescent="0.35">
      <c r="A396" s="38"/>
      <c r="B396" s="59"/>
      <c r="C396" s="70"/>
      <c r="D396" s="142"/>
      <c r="E396" s="59"/>
      <c r="F396" s="79"/>
      <c r="G396" s="79"/>
    </row>
    <row r="397" spans="1:7" x14ac:dyDescent="0.35">
      <c r="A397" s="38"/>
      <c r="B397" s="59"/>
      <c r="C397" s="70"/>
      <c r="D397" s="142"/>
      <c r="E397" s="59"/>
      <c r="F397" s="79"/>
      <c r="G397" s="79"/>
    </row>
    <row r="398" spans="1:7" x14ac:dyDescent="0.35">
      <c r="A398" s="38"/>
      <c r="B398" s="59"/>
      <c r="C398" s="70"/>
      <c r="D398" s="142"/>
      <c r="E398" s="59"/>
      <c r="F398" s="79"/>
      <c r="G398" s="79"/>
    </row>
    <row r="399" spans="1:7" x14ac:dyDescent="0.35">
      <c r="A399" s="38"/>
      <c r="B399" s="59"/>
      <c r="C399" s="70"/>
      <c r="D399" s="142"/>
      <c r="E399" s="59"/>
      <c r="F399" s="79"/>
      <c r="G399" s="79"/>
    </row>
    <row r="400" spans="1:7" x14ac:dyDescent="0.35">
      <c r="A400" s="38"/>
      <c r="B400" s="59"/>
      <c r="C400" s="70"/>
      <c r="D400" s="142"/>
      <c r="E400" s="38"/>
      <c r="F400" s="79"/>
      <c r="G400" s="79"/>
    </row>
    <row r="401" spans="1:7" x14ac:dyDescent="0.35">
      <c r="A401" s="38"/>
      <c r="B401" s="59"/>
      <c r="C401" s="70"/>
      <c r="D401" s="142"/>
      <c r="E401" s="466"/>
      <c r="F401" s="79"/>
      <c r="G401" s="79"/>
    </row>
    <row r="402" spans="1:7" x14ac:dyDescent="0.35">
      <c r="A402" s="38"/>
      <c r="B402" s="59"/>
      <c r="C402" s="70"/>
      <c r="D402" s="142"/>
      <c r="E402" s="466"/>
      <c r="F402" s="79"/>
      <c r="G402" s="79"/>
    </row>
    <row r="403" spans="1:7" x14ac:dyDescent="0.35">
      <c r="A403" s="38"/>
      <c r="B403" s="59"/>
      <c r="C403" s="70"/>
      <c r="D403" s="142"/>
      <c r="E403" s="466"/>
      <c r="F403" s="79"/>
      <c r="G403" s="79"/>
    </row>
    <row r="404" spans="1:7" x14ac:dyDescent="0.35">
      <c r="A404" s="38"/>
      <c r="B404" s="59"/>
      <c r="C404" s="70"/>
      <c r="D404" s="142"/>
      <c r="E404" s="466"/>
      <c r="F404" s="79"/>
      <c r="G404" s="79"/>
    </row>
    <row r="405" spans="1:7" x14ac:dyDescent="0.35">
      <c r="A405" s="38"/>
      <c r="B405" s="59"/>
      <c r="C405" s="70"/>
      <c r="D405" s="142"/>
      <c r="E405" s="466"/>
      <c r="F405" s="79"/>
      <c r="G405" s="79"/>
    </row>
    <row r="406" spans="1:7" x14ac:dyDescent="0.35">
      <c r="A406" s="38"/>
      <c r="B406" s="59"/>
      <c r="C406" s="70"/>
      <c r="D406" s="142"/>
      <c r="E406" s="466"/>
      <c r="F406" s="79"/>
      <c r="G406" s="79"/>
    </row>
    <row r="407" spans="1:7" x14ac:dyDescent="0.35">
      <c r="A407" s="38"/>
      <c r="B407" s="59"/>
      <c r="C407" s="70"/>
      <c r="D407" s="142"/>
      <c r="E407" s="466"/>
      <c r="F407" s="79"/>
      <c r="G407" s="79"/>
    </row>
    <row r="408" spans="1:7" x14ac:dyDescent="0.35">
      <c r="A408" s="38"/>
      <c r="B408" s="59"/>
      <c r="C408" s="70"/>
      <c r="D408" s="142"/>
      <c r="E408" s="466"/>
      <c r="F408" s="79"/>
      <c r="G408" s="79"/>
    </row>
    <row r="409" spans="1:7" x14ac:dyDescent="0.35">
      <c r="A409" s="38"/>
      <c r="B409" s="82"/>
      <c r="C409" s="83"/>
      <c r="D409" s="78"/>
      <c r="E409" s="466"/>
      <c r="F409" s="467"/>
      <c r="G409" s="467"/>
    </row>
    <row r="410" spans="1:7" x14ac:dyDescent="0.35">
      <c r="A410" s="63"/>
      <c r="B410" s="63"/>
      <c r="C410" s="63"/>
      <c r="D410" s="63"/>
      <c r="E410" s="63"/>
      <c r="F410" s="63"/>
      <c r="G410" s="63"/>
    </row>
    <row r="411" spans="1:7" x14ac:dyDescent="0.35">
      <c r="A411" s="38"/>
      <c r="B411" s="38"/>
      <c r="C411" s="462"/>
      <c r="D411" s="38"/>
      <c r="E411" s="38"/>
      <c r="F411" s="38"/>
      <c r="G411" s="38"/>
    </row>
    <row r="412" spans="1:7" x14ac:dyDescent="0.35">
      <c r="A412" s="38"/>
      <c r="B412" s="38"/>
      <c r="C412" s="38"/>
      <c r="D412" s="38"/>
      <c r="E412" s="38"/>
      <c r="F412" s="38"/>
      <c r="G412" s="38"/>
    </row>
    <row r="413" spans="1:7" x14ac:dyDescent="0.35">
      <c r="A413" s="38"/>
      <c r="B413" s="59"/>
      <c r="C413" s="38"/>
      <c r="D413" s="38"/>
      <c r="E413" s="38"/>
      <c r="F413" s="38"/>
      <c r="G413" s="38"/>
    </row>
    <row r="414" spans="1:7" x14ac:dyDescent="0.35">
      <c r="A414" s="38"/>
      <c r="B414" s="38"/>
      <c r="C414" s="70"/>
      <c r="D414" s="142"/>
      <c r="E414" s="38"/>
      <c r="F414" s="79"/>
      <c r="G414" s="79"/>
    </row>
    <row r="415" spans="1:7" x14ac:dyDescent="0.35">
      <c r="A415" s="38"/>
      <c r="B415" s="38"/>
      <c r="C415" s="70"/>
      <c r="D415" s="142"/>
      <c r="E415" s="38"/>
      <c r="F415" s="79"/>
      <c r="G415" s="79"/>
    </row>
    <row r="416" spans="1:7" x14ac:dyDescent="0.35">
      <c r="A416" s="38"/>
      <c r="B416" s="38"/>
      <c r="C416" s="70"/>
      <c r="D416" s="142"/>
      <c r="E416" s="38"/>
      <c r="F416" s="79"/>
      <c r="G416" s="79"/>
    </row>
    <row r="417" spans="1:7" x14ac:dyDescent="0.35">
      <c r="A417" s="38"/>
      <c r="B417" s="38"/>
      <c r="C417" s="70"/>
      <c r="D417" s="142"/>
      <c r="E417" s="38"/>
      <c r="F417" s="79"/>
      <c r="G417" s="79"/>
    </row>
    <row r="418" spans="1:7" x14ac:dyDescent="0.35">
      <c r="A418" s="38"/>
      <c r="B418" s="38"/>
      <c r="C418" s="70"/>
      <c r="D418" s="142"/>
      <c r="E418" s="38"/>
      <c r="F418" s="79"/>
      <c r="G418" s="79"/>
    </row>
    <row r="419" spans="1:7" x14ac:dyDescent="0.35">
      <c r="A419" s="38"/>
      <c r="B419" s="38"/>
      <c r="C419" s="70"/>
      <c r="D419" s="142"/>
      <c r="E419" s="38"/>
      <c r="F419" s="79"/>
      <c r="G419" s="79"/>
    </row>
    <row r="420" spans="1:7" x14ac:dyDescent="0.35">
      <c r="A420" s="38"/>
      <c r="B420" s="38"/>
      <c r="C420" s="70"/>
      <c r="D420" s="142"/>
      <c r="E420" s="38"/>
      <c r="F420" s="79"/>
      <c r="G420" s="79"/>
    </row>
    <row r="421" spans="1:7" x14ac:dyDescent="0.35">
      <c r="A421" s="38"/>
      <c r="B421" s="38"/>
      <c r="C421" s="70"/>
      <c r="D421" s="142"/>
      <c r="E421" s="38"/>
      <c r="F421" s="79"/>
      <c r="G421" s="79"/>
    </row>
    <row r="422" spans="1:7" x14ac:dyDescent="0.35">
      <c r="A422" s="38"/>
      <c r="B422" s="82"/>
      <c r="C422" s="70"/>
      <c r="D422" s="142"/>
      <c r="E422" s="38"/>
      <c r="F422" s="462"/>
      <c r="G422" s="462"/>
    </row>
    <row r="423" spans="1:7" x14ac:dyDescent="0.35">
      <c r="A423" s="38"/>
      <c r="B423" s="85"/>
      <c r="C423" s="70"/>
      <c r="D423" s="142"/>
      <c r="E423" s="38"/>
      <c r="F423" s="79"/>
      <c r="G423" s="79"/>
    </row>
    <row r="424" spans="1:7" x14ac:dyDescent="0.35">
      <c r="A424" s="38"/>
      <c r="B424" s="85"/>
      <c r="C424" s="70"/>
      <c r="D424" s="142"/>
      <c r="E424" s="38"/>
      <c r="F424" s="79"/>
      <c r="G424" s="79"/>
    </row>
    <row r="425" spans="1:7" x14ac:dyDescent="0.35">
      <c r="A425" s="38"/>
      <c r="B425" s="85"/>
      <c r="C425" s="70"/>
      <c r="D425" s="142"/>
      <c r="E425" s="38"/>
      <c r="F425" s="79"/>
      <c r="G425" s="79"/>
    </row>
    <row r="426" spans="1:7" x14ac:dyDescent="0.35">
      <c r="A426" s="38"/>
      <c r="B426" s="85"/>
      <c r="C426" s="70"/>
      <c r="D426" s="142"/>
      <c r="E426" s="38"/>
      <c r="F426" s="79"/>
      <c r="G426" s="79"/>
    </row>
    <row r="427" spans="1:7" x14ac:dyDescent="0.35">
      <c r="A427" s="38"/>
      <c r="B427" s="85"/>
      <c r="C427" s="70"/>
      <c r="D427" s="142"/>
      <c r="E427" s="38"/>
      <c r="F427" s="79"/>
      <c r="G427" s="79"/>
    </row>
    <row r="428" spans="1:7" x14ac:dyDescent="0.35">
      <c r="A428" s="38"/>
      <c r="B428" s="85"/>
      <c r="C428" s="70"/>
      <c r="D428" s="142"/>
      <c r="E428" s="38"/>
      <c r="F428" s="79"/>
      <c r="G428" s="79"/>
    </row>
    <row r="429" spans="1:7" x14ac:dyDescent="0.35">
      <c r="A429" s="38"/>
      <c r="B429" s="85"/>
      <c r="C429" s="38"/>
      <c r="D429" s="38"/>
      <c r="E429" s="38"/>
      <c r="F429" s="80"/>
      <c r="G429" s="80"/>
    </row>
    <row r="430" spans="1:7" x14ac:dyDescent="0.35">
      <c r="A430" s="38"/>
      <c r="B430" s="85"/>
      <c r="C430" s="38"/>
      <c r="D430" s="38"/>
      <c r="E430" s="38"/>
      <c r="F430" s="80"/>
      <c r="G430" s="80"/>
    </row>
    <row r="431" spans="1:7" x14ac:dyDescent="0.35">
      <c r="A431" s="38"/>
      <c r="B431" s="85"/>
      <c r="C431" s="38"/>
      <c r="D431" s="38"/>
      <c r="E431" s="38"/>
      <c r="F431" s="466"/>
      <c r="G431" s="466"/>
    </row>
    <row r="432" spans="1:7" x14ac:dyDescent="0.35">
      <c r="A432" s="63"/>
      <c r="B432" s="63"/>
      <c r="C432" s="63"/>
      <c r="D432" s="63"/>
      <c r="E432" s="63"/>
      <c r="F432" s="63"/>
      <c r="G432" s="63"/>
    </row>
    <row r="433" spans="1:7" x14ac:dyDescent="0.35">
      <c r="A433" s="38"/>
      <c r="B433" s="38"/>
      <c r="C433" s="462"/>
      <c r="D433" s="38"/>
      <c r="E433" s="38"/>
      <c r="F433" s="38"/>
      <c r="G433" s="38"/>
    </row>
    <row r="434" spans="1:7" x14ac:dyDescent="0.35">
      <c r="A434" s="38"/>
      <c r="B434" s="38"/>
      <c r="C434" s="38"/>
      <c r="D434" s="38"/>
      <c r="E434" s="38"/>
      <c r="F434" s="38"/>
      <c r="G434" s="38"/>
    </row>
    <row r="435" spans="1:7" x14ac:dyDescent="0.35">
      <c r="A435" s="38"/>
      <c r="B435" s="59"/>
      <c r="C435" s="38"/>
      <c r="D435" s="38"/>
      <c r="E435" s="38"/>
      <c r="F435" s="38"/>
      <c r="G435" s="38"/>
    </row>
    <row r="436" spans="1:7" x14ac:dyDescent="0.35">
      <c r="A436" s="38"/>
      <c r="B436" s="38"/>
      <c r="C436" s="70"/>
      <c r="D436" s="142"/>
      <c r="E436" s="38"/>
      <c r="F436" s="79"/>
      <c r="G436" s="79"/>
    </row>
    <row r="437" spans="1:7" x14ac:dyDescent="0.35">
      <c r="A437" s="38"/>
      <c r="B437" s="38"/>
      <c r="C437" s="70"/>
      <c r="D437" s="142"/>
      <c r="E437" s="38"/>
      <c r="F437" s="79"/>
      <c r="G437" s="79"/>
    </row>
    <row r="438" spans="1:7" x14ac:dyDescent="0.35">
      <c r="A438" s="38"/>
      <c r="B438" s="38"/>
      <c r="C438" s="70"/>
      <c r="D438" s="142"/>
      <c r="E438" s="38"/>
      <c r="F438" s="79"/>
      <c r="G438" s="79"/>
    </row>
    <row r="439" spans="1:7" x14ac:dyDescent="0.35">
      <c r="A439" s="38"/>
      <c r="B439" s="38"/>
      <c r="C439" s="70"/>
      <c r="D439" s="142"/>
      <c r="E439" s="38"/>
      <c r="F439" s="79"/>
      <c r="G439" s="79"/>
    </row>
    <row r="440" spans="1:7" x14ac:dyDescent="0.35">
      <c r="A440" s="38"/>
      <c r="B440" s="38"/>
      <c r="C440" s="70"/>
      <c r="D440" s="142"/>
      <c r="E440" s="38"/>
      <c r="F440" s="79"/>
      <c r="G440" s="79"/>
    </row>
    <row r="441" spans="1:7" x14ac:dyDescent="0.35">
      <c r="A441" s="38"/>
      <c r="B441" s="38"/>
      <c r="C441" s="70"/>
      <c r="D441" s="142"/>
      <c r="E441" s="38"/>
      <c r="F441" s="79"/>
      <c r="G441" s="79"/>
    </row>
    <row r="442" spans="1:7" x14ac:dyDescent="0.35">
      <c r="A442" s="38"/>
      <c r="B442" s="38"/>
      <c r="C442" s="70"/>
      <c r="D442" s="142"/>
      <c r="E442" s="38"/>
      <c r="F442" s="79"/>
      <c r="G442" s="79"/>
    </row>
    <row r="443" spans="1:7" x14ac:dyDescent="0.35">
      <c r="A443" s="38"/>
      <c r="B443" s="38"/>
      <c r="C443" s="70"/>
      <c r="D443" s="142"/>
      <c r="E443" s="38"/>
      <c r="F443" s="79"/>
      <c r="G443" s="79"/>
    </row>
    <row r="444" spans="1:7" x14ac:dyDescent="0.35">
      <c r="A444" s="38"/>
      <c r="B444" s="82"/>
      <c r="C444" s="70"/>
      <c r="D444" s="142"/>
      <c r="E444" s="38"/>
      <c r="F444" s="462"/>
      <c r="G444" s="462"/>
    </row>
    <row r="445" spans="1:7" x14ac:dyDescent="0.35">
      <c r="A445" s="38"/>
      <c r="B445" s="85"/>
      <c r="C445" s="70"/>
      <c r="D445" s="142"/>
      <c r="E445" s="38"/>
      <c r="F445" s="79"/>
      <c r="G445" s="79"/>
    </row>
    <row r="446" spans="1:7" x14ac:dyDescent="0.35">
      <c r="A446" s="38"/>
      <c r="B446" s="85"/>
      <c r="C446" s="70"/>
      <c r="D446" s="142"/>
      <c r="E446" s="38"/>
      <c r="F446" s="79"/>
      <c r="G446" s="79"/>
    </row>
    <row r="447" spans="1:7" x14ac:dyDescent="0.35">
      <c r="A447" s="38"/>
      <c r="B447" s="85"/>
      <c r="C447" s="70"/>
      <c r="D447" s="142"/>
      <c r="E447" s="38"/>
      <c r="F447" s="79"/>
      <c r="G447" s="79"/>
    </row>
    <row r="448" spans="1:7" x14ac:dyDescent="0.35">
      <c r="A448" s="38"/>
      <c r="B448" s="85"/>
      <c r="C448" s="70"/>
      <c r="D448" s="142"/>
      <c r="E448" s="38"/>
      <c r="F448" s="79"/>
      <c r="G448" s="79"/>
    </row>
    <row r="449" spans="1:7" x14ac:dyDescent="0.35">
      <c r="A449" s="38"/>
      <c r="B449" s="85"/>
      <c r="C449" s="70"/>
      <c r="D449" s="142"/>
      <c r="E449" s="38"/>
      <c r="F449" s="79"/>
      <c r="G449" s="79"/>
    </row>
    <row r="450" spans="1:7" x14ac:dyDescent="0.35">
      <c r="A450" s="38"/>
      <c r="B450" s="85"/>
      <c r="C450" s="70"/>
      <c r="D450" s="142"/>
      <c r="E450" s="38"/>
      <c r="F450" s="79"/>
      <c r="G450" s="79"/>
    </row>
    <row r="451" spans="1:7" x14ac:dyDescent="0.35">
      <c r="A451" s="38"/>
      <c r="B451" s="85"/>
      <c r="C451" s="38"/>
      <c r="D451" s="38"/>
      <c r="E451" s="38"/>
      <c r="F451" s="79"/>
      <c r="G451" s="79"/>
    </row>
    <row r="452" spans="1:7" x14ac:dyDescent="0.35">
      <c r="A452" s="38"/>
      <c r="B452" s="85"/>
      <c r="C452" s="38"/>
      <c r="D452" s="38"/>
      <c r="E452" s="38"/>
      <c r="F452" s="79"/>
      <c r="G452" s="79"/>
    </row>
    <row r="453" spans="1:7" x14ac:dyDescent="0.35">
      <c r="A453" s="38"/>
      <c r="B453" s="85"/>
      <c r="C453" s="38"/>
      <c r="D453" s="38"/>
      <c r="E453" s="38"/>
      <c r="F453" s="79"/>
      <c r="G453" s="462"/>
    </row>
    <row r="454" spans="1:7" x14ac:dyDescent="0.35">
      <c r="A454" s="63"/>
      <c r="B454" s="63"/>
      <c r="C454" s="63"/>
      <c r="D454" s="63"/>
      <c r="E454" s="63"/>
      <c r="F454" s="63"/>
      <c r="G454" s="63"/>
    </row>
    <row r="455" spans="1:7" x14ac:dyDescent="0.35">
      <c r="A455" s="38"/>
      <c r="B455" s="59"/>
      <c r="C455" s="462"/>
      <c r="D455" s="462"/>
      <c r="E455" s="38"/>
      <c r="F455" s="38"/>
      <c r="G455" s="38"/>
    </row>
    <row r="456" spans="1:7" x14ac:dyDescent="0.35">
      <c r="A456" s="38"/>
      <c r="B456" s="59"/>
      <c r="C456" s="462"/>
      <c r="D456" s="462"/>
      <c r="E456" s="38"/>
      <c r="F456" s="38"/>
      <c r="G456" s="38"/>
    </row>
    <row r="457" spans="1:7" x14ac:dyDescent="0.35">
      <c r="A457" s="38"/>
      <c r="B457" s="59"/>
      <c r="C457" s="462"/>
      <c r="D457" s="462"/>
      <c r="E457" s="38"/>
      <c r="F457" s="38"/>
      <c r="G457" s="38"/>
    </row>
    <row r="458" spans="1:7" x14ac:dyDescent="0.35">
      <c r="A458" s="38"/>
      <c r="B458" s="59"/>
      <c r="C458" s="462"/>
      <c r="D458" s="462"/>
      <c r="E458" s="38"/>
      <c r="F458" s="38"/>
      <c r="G458" s="38"/>
    </row>
    <row r="459" spans="1:7" x14ac:dyDescent="0.35">
      <c r="A459" s="38"/>
      <c r="B459" s="59"/>
      <c r="C459" s="462"/>
      <c r="D459" s="462"/>
      <c r="E459" s="38"/>
      <c r="F459" s="38"/>
      <c r="G459" s="38"/>
    </row>
    <row r="460" spans="1:7" x14ac:dyDescent="0.35">
      <c r="A460" s="38"/>
      <c r="B460" s="59"/>
      <c r="C460" s="462"/>
      <c r="D460" s="462"/>
      <c r="E460" s="38"/>
      <c r="F460" s="38"/>
      <c r="G460" s="38"/>
    </row>
    <row r="461" spans="1:7" x14ac:dyDescent="0.35">
      <c r="A461" s="38"/>
      <c r="B461" s="59"/>
      <c r="C461" s="462"/>
      <c r="D461" s="462"/>
      <c r="E461" s="38"/>
      <c r="F461" s="38"/>
      <c r="G461" s="38"/>
    </row>
    <row r="462" spans="1:7" x14ac:dyDescent="0.35">
      <c r="A462" s="38"/>
      <c r="B462" s="59"/>
      <c r="C462" s="462"/>
      <c r="D462" s="462"/>
      <c r="E462" s="38"/>
      <c r="F462" s="38"/>
      <c r="G462" s="38"/>
    </row>
    <row r="463" spans="1:7" x14ac:dyDescent="0.35">
      <c r="A463" s="38"/>
      <c r="B463" s="59"/>
      <c r="C463" s="462"/>
      <c r="D463" s="462"/>
      <c r="E463" s="38"/>
      <c r="F463" s="38"/>
      <c r="G463" s="38"/>
    </row>
    <row r="464" spans="1:7" x14ac:dyDescent="0.35">
      <c r="A464" s="38"/>
      <c r="B464" s="59"/>
      <c r="C464" s="462"/>
      <c r="D464" s="462"/>
      <c r="E464" s="38"/>
      <c r="F464" s="38"/>
      <c r="G464" s="38"/>
    </row>
    <row r="465" spans="1:7" x14ac:dyDescent="0.35">
      <c r="A465" s="38"/>
      <c r="B465" s="85"/>
      <c r="C465" s="462"/>
      <c r="D465" s="38"/>
      <c r="E465" s="38"/>
      <c r="F465" s="38"/>
      <c r="G465" s="38"/>
    </row>
    <row r="466" spans="1:7" x14ac:dyDescent="0.35">
      <c r="A466" s="38"/>
      <c r="B466" s="85"/>
      <c r="C466" s="462"/>
      <c r="D466" s="38"/>
      <c r="E466" s="38"/>
      <c r="F466" s="38"/>
      <c r="G466" s="38"/>
    </row>
    <row r="467" spans="1:7" x14ac:dyDescent="0.35">
      <c r="A467" s="38"/>
      <c r="B467" s="85"/>
      <c r="C467" s="462"/>
      <c r="D467" s="38"/>
      <c r="E467" s="38"/>
      <c r="F467" s="38"/>
      <c r="G467" s="38"/>
    </row>
    <row r="468" spans="1:7" x14ac:dyDescent="0.35">
      <c r="A468" s="38"/>
      <c r="B468" s="85"/>
      <c r="C468" s="462"/>
      <c r="D468" s="38"/>
      <c r="E468" s="38"/>
      <c r="F468" s="38"/>
      <c r="G468" s="38"/>
    </row>
    <row r="469" spans="1:7" x14ac:dyDescent="0.35">
      <c r="A469" s="38"/>
      <c r="B469" s="85"/>
      <c r="C469" s="462"/>
      <c r="D469" s="38"/>
      <c r="E469" s="38"/>
      <c r="F469" s="38"/>
      <c r="G469" s="38"/>
    </row>
    <row r="470" spans="1:7" x14ac:dyDescent="0.35">
      <c r="A470" s="38"/>
      <c r="B470" s="85"/>
      <c r="C470" s="462"/>
      <c r="D470" s="38"/>
      <c r="E470" s="38"/>
      <c r="F470" s="38"/>
      <c r="G470" s="38"/>
    </row>
    <row r="471" spans="1:7" x14ac:dyDescent="0.35">
      <c r="A471" s="38"/>
      <c r="B471" s="85"/>
      <c r="C471" s="462"/>
      <c r="D471" s="38"/>
      <c r="E471" s="38"/>
      <c r="F471" s="38"/>
      <c r="G471" s="38"/>
    </row>
    <row r="472" spans="1:7" x14ac:dyDescent="0.35">
      <c r="A472" s="38"/>
      <c r="B472" s="85"/>
      <c r="C472" s="462"/>
      <c r="D472" s="38"/>
      <c r="E472" s="38"/>
      <c r="F472" s="38"/>
      <c r="G472" s="38"/>
    </row>
    <row r="473" spans="1:7" x14ac:dyDescent="0.35">
      <c r="A473" s="38"/>
      <c r="B473" s="85"/>
      <c r="C473" s="462"/>
      <c r="D473" s="38"/>
      <c r="E473" s="38"/>
      <c r="F473" s="38"/>
      <c r="G473" s="38"/>
    </row>
    <row r="474" spans="1:7" x14ac:dyDescent="0.35">
      <c r="A474" s="38"/>
      <c r="B474" s="85"/>
      <c r="C474" s="462"/>
      <c r="D474" s="38"/>
      <c r="E474" s="38"/>
      <c r="F474" s="38"/>
      <c r="G474" s="38"/>
    </row>
    <row r="475" spans="1:7" x14ac:dyDescent="0.35">
      <c r="A475" s="38"/>
      <c r="B475" s="85"/>
      <c r="C475" s="462"/>
      <c r="D475" s="38"/>
      <c r="E475" s="38"/>
      <c r="F475" s="38"/>
      <c r="G475" s="38"/>
    </row>
    <row r="476" spans="1:7" x14ac:dyDescent="0.35">
      <c r="A476" s="38"/>
      <c r="B476" s="85"/>
      <c r="C476" s="462"/>
      <c r="D476" s="38"/>
      <c r="E476" s="38"/>
      <c r="F476" s="38"/>
      <c r="G476" s="35"/>
    </row>
    <row r="477" spans="1:7" x14ac:dyDescent="0.35">
      <c r="A477" s="38"/>
      <c r="B477" s="85"/>
      <c r="C477" s="462"/>
      <c r="D477" s="38"/>
      <c r="E477" s="38"/>
      <c r="F477" s="38"/>
      <c r="G477" s="35"/>
    </row>
    <row r="478" spans="1:7" x14ac:dyDescent="0.35">
      <c r="A478" s="38"/>
      <c r="B478" s="85"/>
      <c r="C478" s="462"/>
      <c r="D478" s="38"/>
      <c r="E478" s="38"/>
      <c r="F478" s="38"/>
      <c r="G478" s="35"/>
    </row>
    <row r="479" spans="1:7" x14ac:dyDescent="0.35">
      <c r="A479" s="38"/>
      <c r="B479" s="85"/>
      <c r="C479" s="462"/>
      <c r="D479" s="61"/>
      <c r="E479" s="61"/>
      <c r="F479" s="61"/>
      <c r="G479" s="61"/>
    </row>
    <row r="480" spans="1:7" x14ac:dyDescent="0.35">
      <c r="A480" s="38"/>
      <c r="B480" s="85"/>
      <c r="C480" s="462"/>
      <c r="D480" s="61"/>
      <c r="E480" s="61"/>
      <c r="F480" s="61"/>
      <c r="G480" s="61"/>
    </row>
    <row r="481" spans="1:7" x14ac:dyDescent="0.35">
      <c r="A481" s="38"/>
      <c r="B481" s="85"/>
      <c r="C481" s="462"/>
      <c r="D481" s="61"/>
      <c r="E481" s="61"/>
      <c r="F481" s="61"/>
      <c r="G481" s="61"/>
    </row>
    <row r="482" spans="1:7" x14ac:dyDescent="0.35">
      <c r="A482" s="63"/>
      <c r="B482" s="63"/>
      <c r="C482" s="63"/>
      <c r="D482" s="63"/>
      <c r="E482" s="63"/>
      <c r="F482" s="63"/>
      <c r="G482" s="63"/>
    </row>
    <row r="483" spans="1:7" x14ac:dyDescent="0.35">
      <c r="A483" s="38"/>
      <c r="B483" s="59"/>
      <c r="C483" s="38"/>
      <c r="D483" s="38"/>
      <c r="E483" s="44"/>
      <c r="F483" s="79"/>
      <c r="G483" s="79"/>
    </row>
    <row r="484" spans="1:7" x14ac:dyDescent="0.35">
      <c r="A484" s="38"/>
      <c r="B484" s="59"/>
      <c r="C484" s="38"/>
      <c r="D484" s="38"/>
      <c r="E484" s="44"/>
      <c r="F484" s="79"/>
      <c r="G484" s="79"/>
    </row>
    <row r="485" spans="1:7" x14ac:dyDescent="0.35">
      <c r="A485" s="38"/>
      <c r="B485" s="59"/>
      <c r="C485" s="38"/>
      <c r="D485" s="38"/>
      <c r="E485" s="44"/>
      <c r="F485" s="79"/>
      <c r="G485" s="79"/>
    </row>
    <row r="486" spans="1:7" x14ac:dyDescent="0.35">
      <c r="A486" s="38"/>
      <c r="B486" s="59"/>
      <c r="C486" s="38"/>
      <c r="D486" s="38"/>
      <c r="E486" s="44"/>
      <c r="F486" s="79"/>
      <c r="G486" s="79"/>
    </row>
    <row r="487" spans="1:7" x14ac:dyDescent="0.35">
      <c r="A487" s="38"/>
      <c r="B487" s="59"/>
      <c r="C487" s="38"/>
      <c r="D487" s="38"/>
      <c r="E487" s="44"/>
      <c r="F487" s="79"/>
      <c r="G487" s="79"/>
    </row>
    <row r="488" spans="1:7" x14ac:dyDescent="0.35">
      <c r="A488" s="38"/>
      <c r="B488" s="59"/>
      <c r="C488" s="38"/>
      <c r="D488" s="38"/>
      <c r="E488" s="44"/>
      <c r="F488" s="79"/>
      <c r="G488" s="79"/>
    </row>
    <row r="489" spans="1:7" x14ac:dyDescent="0.35">
      <c r="A489" s="38"/>
      <c r="B489" s="59"/>
      <c r="C489" s="38"/>
      <c r="D489" s="38"/>
      <c r="E489" s="44"/>
      <c r="F489" s="79"/>
      <c r="G489" s="79"/>
    </row>
    <row r="490" spans="1:7" x14ac:dyDescent="0.35">
      <c r="A490" s="38"/>
      <c r="B490" s="59"/>
      <c r="C490" s="38"/>
      <c r="D490" s="38"/>
      <c r="E490" s="44"/>
      <c r="F490" s="79"/>
      <c r="G490" s="79"/>
    </row>
    <row r="491" spans="1:7" x14ac:dyDescent="0.35">
      <c r="A491" s="38"/>
      <c r="B491" s="59"/>
      <c r="C491" s="38"/>
      <c r="D491" s="38"/>
      <c r="E491" s="44"/>
      <c r="F491" s="79"/>
      <c r="G491" s="79"/>
    </row>
    <row r="492" spans="1:7" x14ac:dyDescent="0.35">
      <c r="A492" s="38"/>
      <c r="B492" s="59"/>
      <c r="C492" s="38"/>
      <c r="D492" s="38"/>
      <c r="E492" s="44"/>
      <c r="F492" s="79"/>
      <c r="G492" s="79"/>
    </row>
    <row r="493" spans="1:7" x14ac:dyDescent="0.35">
      <c r="A493" s="38"/>
      <c r="B493" s="59"/>
      <c r="C493" s="38"/>
      <c r="D493" s="38"/>
      <c r="E493" s="44"/>
      <c r="F493" s="79"/>
      <c r="G493" s="79"/>
    </row>
    <row r="494" spans="1:7" x14ac:dyDescent="0.35">
      <c r="A494" s="38"/>
      <c r="B494" s="59"/>
      <c r="C494" s="38"/>
      <c r="D494" s="38"/>
      <c r="E494" s="44"/>
      <c r="F494" s="79"/>
      <c r="G494" s="79"/>
    </row>
    <row r="495" spans="1:7" x14ac:dyDescent="0.35">
      <c r="A495" s="38"/>
      <c r="B495" s="59"/>
      <c r="C495" s="38"/>
      <c r="D495" s="38"/>
      <c r="E495" s="44"/>
      <c r="F495" s="79"/>
      <c r="G495" s="79"/>
    </row>
    <row r="496" spans="1:7" x14ac:dyDescent="0.35">
      <c r="A496" s="38"/>
      <c r="B496" s="59"/>
      <c r="C496" s="38"/>
      <c r="D496" s="38"/>
      <c r="E496" s="44"/>
      <c r="F496" s="79"/>
      <c r="G496" s="79"/>
    </row>
    <row r="497" spans="1:7" x14ac:dyDescent="0.35">
      <c r="A497" s="38"/>
      <c r="B497" s="59"/>
      <c r="C497" s="38"/>
      <c r="D497" s="38"/>
      <c r="E497" s="44"/>
      <c r="F497" s="79"/>
      <c r="G497" s="79"/>
    </row>
    <row r="498" spans="1:7" x14ac:dyDescent="0.35">
      <c r="A498" s="38"/>
      <c r="B498" s="59"/>
      <c r="C498" s="38"/>
      <c r="D498" s="38"/>
      <c r="E498" s="44"/>
      <c r="F498" s="79"/>
      <c r="G498" s="79"/>
    </row>
    <row r="499" spans="1:7" x14ac:dyDescent="0.35">
      <c r="A499" s="38"/>
      <c r="B499" s="59"/>
      <c r="C499" s="38"/>
      <c r="D499" s="38"/>
      <c r="E499" s="44"/>
      <c r="F499" s="79"/>
      <c r="G499" s="79"/>
    </row>
    <row r="500" spans="1:7" x14ac:dyDescent="0.35">
      <c r="A500" s="38"/>
      <c r="B500" s="59"/>
      <c r="C500" s="38"/>
      <c r="D500" s="38"/>
      <c r="E500" s="44"/>
      <c r="F500" s="79"/>
      <c r="G500" s="79"/>
    </row>
    <row r="501" spans="1:7" x14ac:dyDescent="0.35">
      <c r="A501" s="38"/>
      <c r="B501" s="59"/>
      <c r="C501" s="38"/>
      <c r="D501" s="38"/>
      <c r="E501" s="44"/>
      <c r="F501" s="44"/>
      <c r="G501" s="44"/>
    </row>
    <row r="502" spans="1:7" x14ac:dyDescent="0.35">
      <c r="A502" s="38"/>
      <c r="B502" s="59"/>
      <c r="C502" s="38"/>
      <c r="D502" s="38"/>
      <c r="E502" s="44"/>
      <c r="F502" s="44"/>
      <c r="G502" s="44"/>
    </row>
    <row r="503" spans="1:7" x14ac:dyDescent="0.35">
      <c r="A503" s="38"/>
      <c r="B503" s="59"/>
      <c r="C503" s="38"/>
      <c r="D503" s="38"/>
      <c r="E503" s="44"/>
      <c r="F503" s="44"/>
      <c r="G503" s="44"/>
    </row>
    <row r="504" spans="1:7" x14ac:dyDescent="0.35">
      <c r="A504" s="38"/>
      <c r="B504" s="59"/>
      <c r="C504" s="38"/>
      <c r="D504" s="38"/>
      <c r="E504" s="44"/>
      <c r="F504" s="44"/>
      <c r="G504" s="44"/>
    </row>
    <row r="505" spans="1:7" x14ac:dyDescent="0.35">
      <c r="A505" s="63"/>
      <c r="B505" s="63"/>
      <c r="C505" s="63"/>
      <c r="D505" s="63"/>
      <c r="E505" s="63"/>
      <c r="F505" s="63"/>
      <c r="G505" s="63"/>
    </row>
    <row r="506" spans="1:7" x14ac:dyDescent="0.35">
      <c r="A506" s="38"/>
      <c r="B506" s="59"/>
      <c r="C506" s="38"/>
      <c r="D506" s="38"/>
      <c r="E506" s="44"/>
      <c r="F506" s="79"/>
      <c r="G506" s="79"/>
    </row>
    <row r="507" spans="1:7" x14ac:dyDescent="0.35">
      <c r="A507" s="38"/>
      <c r="B507" s="59"/>
      <c r="C507" s="38"/>
      <c r="D507" s="38"/>
      <c r="E507" s="44"/>
      <c r="F507" s="79"/>
      <c r="G507" s="79"/>
    </row>
    <row r="508" spans="1:7" x14ac:dyDescent="0.35">
      <c r="A508" s="38"/>
      <c r="B508" s="59"/>
      <c r="C508" s="38"/>
      <c r="D508" s="38"/>
      <c r="E508" s="44"/>
      <c r="F508" s="79"/>
      <c r="G508" s="79"/>
    </row>
    <row r="509" spans="1:7" x14ac:dyDescent="0.35">
      <c r="A509" s="38"/>
      <c r="B509" s="59"/>
      <c r="C509" s="38"/>
      <c r="D509" s="38"/>
      <c r="E509" s="44"/>
      <c r="F509" s="79"/>
      <c r="G509" s="79"/>
    </row>
    <row r="510" spans="1:7" x14ac:dyDescent="0.35">
      <c r="A510" s="38"/>
      <c r="B510" s="59"/>
      <c r="C510" s="38"/>
      <c r="D510" s="38"/>
      <c r="E510" s="44"/>
      <c r="F510" s="79"/>
      <c r="G510" s="79"/>
    </row>
    <row r="511" spans="1:7" x14ac:dyDescent="0.35">
      <c r="A511" s="38"/>
      <c r="B511" s="59"/>
      <c r="C511" s="38"/>
      <c r="D511" s="38"/>
      <c r="E511" s="44"/>
      <c r="F511" s="79"/>
      <c r="G511" s="79"/>
    </row>
    <row r="512" spans="1:7" x14ac:dyDescent="0.35">
      <c r="A512" s="38"/>
      <c r="B512" s="59"/>
      <c r="C512" s="38"/>
      <c r="D512" s="38"/>
      <c r="E512" s="44"/>
      <c r="F512" s="79"/>
      <c r="G512" s="79"/>
    </row>
    <row r="513" spans="1:7" x14ac:dyDescent="0.35">
      <c r="A513" s="38"/>
      <c r="B513" s="59"/>
      <c r="C513" s="38"/>
      <c r="D513" s="38"/>
      <c r="E513" s="44"/>
      <c r="F513" s="79"/>
      <c r="G513" s="79"/>
    </row>
    <row r="514" spans="1:7" x14ac:dyDescent="0.35">
      <c r="A514" s="38"/>
      <c r="B514" s="59"/>
      <c r="C514" s="38"/>
      <c r="D514" s="38"/>
      <c r="E514" s="44"/>
      <c r="F514" s="79"/>
      <c r="G514" s="79"/>
    </row>
    <row r="515" spans="1:7" x14ac:dyDescent="0.35">
      <c r="A515" s="38"/>
      <c r="B515" s="59"/>
      <c r="C515" s="38"/>
      <c r="D515" s="38"/>
      <c r="E515" s="44"/>
      <c r="F515" s="44"/>
      <c r="G515" s="4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22125D36-F414-4093-BEE9-EBABA1EB86E2}"/>
    <hyperlink ref="G5" r:id="rId2" xr:uid="{323E1410-72EE-41AB-8E04-562AB86CBCE1}"/>
    <hyperlink ref="B8:C8" location="'Temp. Optional COVID 19 impact'!B14" display="1.  Share of assets affected by payment holidays caused by COVID 19" xr:uid="{AF68382F-FD8F-4A09-B73F-BAB8D4DE68DF}"/>
    <hyperlink ref="B9:C9" location="'Temp. Optional COVID 19 impact'!B19" display="2. Additional information on the cover pool section affected by payment holidays" xr:uid="{D188B86D-4640-4E92-A291-EA3183BAA66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A475-DC6E-4C42-B68E-AE6EE6BFCEF4}">
  <sheetPr>
    <tabColor rgb="FF847A75"/>
  </sheetPr>
  <dimension ref="B1:J43"/>
  <sheetViews>
    <sheetView zoomScale="80" zoomScaleNormal="80" workbookViewId="0">
      <selection activeCell="J37" sqref="J37"/>
    </sheetView>
  </sheetViews>
  <sheetFormatPr baseColWidth="10" defaultColWidth="8.81640625" defaultRowHeight="14.5" x14ac:dyDescent="0.35"/>
  <cols>
    <col min="1" max="1" width="8.81640625" style="2"/>
    <col min="2" max="5" width="12.453125" style="2" customWidth="1"/>
    <col min="6" max="6" width="32.1796875" style="2" customWidth="1"/>
    <col min="7" max="7" width="22.90625" style="2" customWidth="1"/>
    <col min="8" max="10" width="12.453125" style="2" customWidth="1"/>
    <col min="11" max="16384" width="8.81640625" style="2"/>
  </cols>
  <sheetData>
    <row r="1" spans="2:10" ht="15" thickBot="1" x14ac:dyDescent="0.4"/>
    <row r="2" spans="2:10" x14ac:dyDescent="0.35">
      <c r="B2" s="14"/>
      <c r="C2" s="15"/>
      <c r="D2" s="15"/>
      <c r="E2" s="15"/>
      <c r="F2" s="15"/>
      <c r="G2" s="15"/>
      <c r="H2" s="15"/>
      <c r="I2" s="15"/>
      <c r="J2" s="16"/>
    </row>
    <row r="3" spans="2:10" x14ac:dyDescent="0.35">
      <c r="B3" s="17"/>
      <c r="C3" s="18"/>
      <c r="D3" s="18"/>
      <c r="E3" s="18"/>
      <c r="F3" s="18"/>
      <c r="G3" s="18"/>
      <c r="H3" s="18"/>
      <c r="I3" s="18"/>
      <c r="J3" s="19"/>
    </row>
    <row r="4" spans="2:10" x14ac:dyDescent="0.35">
      <c r="B4" s="17"/>
      <c r="C4" s="18"/>
      <c r="D4" s="18"/>
      <c r="E4" s="18"/>
      <c r="F4" s="18"/>
      <c r="G4" s="18"/>
      <c r="H4" s="18"/>
      <c r="I4" s="18"/>
      <c r="J4" s="19"/>
    </row>
    <row r="5" spans="2:10" ht="31" x14ac:dyDescent="0.45">
      <c r="B5" s="17"/>
      <c r="C5" s="18"/>
      <c r="D5" s="18"/>
      <c r="E5" s="20"/>
      <c r="F5" s="21" t="s">
        <v>161</v>
      </c>
      <c r="G5" s="18"/>
      <c r="H5" s="18"/>
      <c r="I5" s="18"/>
      <c r="J5" s="19"/>
    </row>
    <row r="6" spans="2:10" ht="41.25" customHeight="1" x14ac:dyDescent="0.35">
      <c r="B6" s="17"/>
      <c r="C6" s="18"/>
      <c r="D6" s="18"/>
      <c r="E6" s="479" t="s">
        <v>162</v>
      </c>
      <c r="F6" s="479"/>
      <c r="G6" s="479"/>
      <c r="H6" s="18"/>
      <c r="I6" s="18"/>
      <c r="J6" s="19"/>
    </row>
    <row r="7" spans="2:10" ht="26" x14ac:dyDescent="0.35">
      <c r="B7" s="17"/>
      <c r="C7" s="18"/>
      <c r="D7" s="18"/>
      <c r="E7" s="22"/>
      <c r="F7" s="22" t="s">
        <v>163</v>
      </c>
      <c r="G7" s="18"/>
      <c r="H7" s="18"/>
      <c r="I7" s="18"/>
      <c r="J7" s="19"/>
    </row>
    <row r="8" spans="2:10" ht="26" x14ac:dyDescent="0.35">
      <c r="B8" s="17"/>
      <c r="C8" s="18"/>
      <c r="D8" s="18"/>
      <c r="E8" s="18"/>
      <c r="F8" s="22" t="s">
        <v>164</v>
      </c>
      <c r="G8" s="18"/>
      <c r="H8" s="18"/>
      <c r="I8" s="18"/>
      <c r="J8" s="19"/>
    </row>
    <row r="9" spans="2:10" ht="21" x14ac:dyDescent="0.35">
      <c r="B9" s="17"/>
      <c r="C9" s="18"/>
      <c r="D9" s="18"/>
      <c r="E9" s="18"/>
      <c r="F9" s="23" t="str">
        <f ca="1">"Reporting Date: "&amp;TEXT(TODAY(),"jj/mm/aaaa")</f>
        <v>Reporting Date: 20/07/2022</v>
      </c>
      <c r="G9" s="23"/>
      <c r="H9" s="18"/>
      <c r="I9" s="18"/>
      <c r="J9" s="19"/>
    </row>
    <row r="10" spans="2:10" ht="21" x14ac:dyDescent="0.35">
      <c r="B10" s="17"/>
      <c r="C10" s="18"/>
      <c r="D10" s="18"/>
      <c r="E10" s="18"/>
      <c r="F10" s="24" t="str">
        <f>"Cut-off Date: "&amp;TEXT('D1.Overview'!C4,"jj/mm/aaaa")</f>
        <v>Cut-off Date: 30/06/2022</v>
      </c>
      <c r="G10" s="24"/>
      <c r="H10" s="18"/>
      <c r="I10" s="18"/>
      <c r="J10" s="19"/>
    </row>
    <row r="11" spans="2:10" ht="21" x14ac:dyDescent="0.35">
      <c r="B11" s="17"/>
      <c r="C11" s="18"/>
      <c r="D11" s="18"/>
      <c r="E11" s="18"/>
      <c r="F11" s="25"/>
      <c r="G11" s="18"/>
      <c r="H11" s="18"/>
      <c r="I11" s="18"/>
      <c r="J11" s="19"/>
    </row>
    <row r="12" spans="2:10" x14ac:dyDescent="0.35">
      <c r="B12" s="17"/>
      <c r="C12" s="18"/>
      <c r="D12" s="18"/>
      <c r="E12" s="18"/>
      <c r="F12" s="18"/>
      <c r="G12" s="18"/>
      <c r="H12" s="18"/>
      <c r="I12" s="18"/>
      <c r="J12" s="19"/>
    </row>
    <row r="13" spans="2:10" x14ac:dyDescent="0.35">
      <c r="B13" s="17"/>
      <c r="C13" s="18"/>
      <c r="D13" s="18"/>
      <c r="E13" s="18"/>
      <c r="F13" s="18"/>
      <c r="G13" s="18"/>
      <c r="H13" s="18"/>
      <c r="I13" s="18"/>
      <c r="J13" s="19"/>
    </row>
    <row r="14" spans="2:10" x14ac:dyDescent="0.35">
      <c r="B14" s="17"/>
      <c r="C14" s="18"/>
      <c r="D14" s="18"/>
      <c r="E14" s="18"/>
      <c r="F14" s="18"/>
      <c r="G14" s="18"/>
      <c r="H14" s="18"/>
      <c r="I14" s="18"/>
      <c r="J14" s="19"/>
    </row>
    <row r="15" spans="2:10" x14ac:dyDescent="0.35">
      <c r="B15" s="17"/>
      <c r="C15" s="18"/>
      <c r="D15" s="18"/>
      <c r="E15" s="18"/>
      <c r="F15" s="18"/>
      <c r="G15" s="18"/>
      <c r="H15" s="18"/>
      <c r="I15" s="18"/>
      <c r="J15" s="19"/>
    </row>
    <row r="16" spans="2:10" x14ac:dyDescent="0.35">
      <c r="B16" s="17"/>
      <c r="C16" s="18"/>
      <c r="D16" s="18"/>
      <c r="E16" s="18"/>
      <c r="F16" s="18"/>
      <c r="G16" s="18"/>
      <c r="H16" s="18"/>
      <c r="I16" s="18"/>
      <c r="J16" s="19"/>
    </row>
    <row r="17" spans="2:10" x14ac:dyDescent="0.35">
      <c r="B17" s="17"/>
      <c r="C17" s="18"/>
      <c r="D17" s="18"/>
      <c r="E17" s="18"/>
      <c r="F17" s="18"/>
      <c r="G17" s="18"/>
      <c r="H17" s="18"/>
      <c r="I17" s="18"/>
      <c r="J17" s="19"/>
    </row>
    <row r="18" spans="2:10" x14ac:dyDescent="0.35">
      <c r="B18" s="17"/>
      <c r="C18" s="18"/>
      <c r="D18" s="18"/>
      <c r="E18" s="18"/>
      <c r="F18" s="18"/>
      <c r="G18" s="18"/>
      <c r="H18" s="18"/>
      <c r="I18" s="18"/>
      <c r="J18" s="19"/>
    </row>
    <row r="19" spans="2:10" x14ac:dyDescent="0.35">
      <c r="B19" s="17"/>
      <c r="C19" s="18"/>
      <c r="D19" s="18"/>
      <c r="E19" s="18"/>
      <c r="F19" s="18"/>
      <c r="G19" s="18"/>
      <c r="H19" s="18"/>
      <c r="I19" s="18"/>
      <c r="J19" s="19"/>
    </row>
    <row r="20" spans="2:10" x14ac:dyDescent="0.35">
      <c r="B20" s="17"/>
      <c r="C20" s="18"/>
      <c r="D20" s="18"/>
      <c r="E20" s="18"/>
      <c r="F20" s="18"/>
      <c r="G20" s="18"/>
      <c r="H20" s="18"/>
      <c r="I20" s="18"/>
      <c r="J20" s="19"/>
    </row>
    <row r="21" spans="2:10" x14ac:dyDescent="0.35">
      <c r="B21" s="17"/>
      <c r="C21" s="18"/>
      <c r="D21" s="18"/>
      <c r="E21" s="18"/>
      <c r="F21" s="18"/>
      <c r="G21" s="18"/>
      <c r="H21" s="18"/>
      <c r="I21" s="18"/>
      <c r="J21" s="19"/>
    </row>
    <row r="22" spans="2:10" x14ac:dyDescent="0.35">
      <c r="B22" s="17"/>
      <c r="C22" s="18"/>
      <c r="D22" s="18"/>
      <c r="E22" s="18"/>
      <c r="F22" s="26" t="s">
        <v>165</v>
      </c>
      <c r="G22" s="18"/>
      <c r="H22" s="18"/>
      <c r="I22" s="18"/>
      <c r="J22" s="19"/>
    </row>
    <row r="23" spans="2:10" x14ac:dyDescent="0.35">
      <c r="B23" s="17"/>
      <c r="C23" s="18"/>
      <c r="D23" s="18"/>
      <c r="E23" s="18"/>
      <c r="F23" s="27"/>
      <c r="G23" s="18"/>
      <c r="H23" s="18"/>
      <c r="I23" s="18"/>
      <c r="J23" s="19"/>
    </row>
    <row r="24" spans="2:10" x14ac:dyDescent="0.35">
      <c r="B24" s="17"/>
      <c r="C24" s="18"/>
      <c r="D24" s="477" t="s">
        <v>166</v>
      </c>
      <c r="E24" s="478" t="s">
        <v>167</v>
      </c>
      <c r="F24" s="478"/>
      <c r="G24" s="478"/>
      <c r="H24" s="478"/>
      <c r="I24" s="18"/>
      <c r="J24" s="19"/>
    </row>
    <row r="25" spans="2:10" x14ac:dyDescent="0.35">
      <c r="B25" s="17"/>
      <c r="C25" s="18"/>
      <c r="D25" s="18"/>
      <c r="H25" s="18"/>
      <c r="I25" s="18"/>
      <c r="J25" s="19"/>
    </row>
    <row r="26" spans="2:10" x14ac:dyDescent="0.35">
      <c r="B26" s="17"/>
      <c r="C26" s="18"/>
      <c r="D26" s="477" t="s">
        <v>168</v>
      </c>
      <c r="E26" s="478"/>
      <c r="F26" s="478"/>
      <c r="G26" s="478"/>
      <c r="H26" s="478"/>
      <c r="I26" s="18"/>
      <c r="J26" s="19"/>
    </row>
    <row r="27" spans="2:10" x14ac:dyDescent="0.35">
      <c r="B27" s="17"/>
      <c r="C27" s="18"/>
      <c r="D27" s="28"/>
      <c r="E27" s="28"/>
      <c r="F27" s="28"/>
      <c r="G27" s="28"/>
      <c r="H27" s="28"/>
      <c r="I27" s="18"/>
      <c r="J27" s="19"/>
    </row>
    <row r="28" spans="2:10" x14ac:dyDescent="0.35">
      <c r="B28" s="17"/>
      <c r="C28" s="18"/>
      <c r="D28" s="477" t="s">
        <v>169</v>
      </c>
      <c r="E28" s="478" t="s">
        <v>167</v>
      </c>
      <c r="F28" s="478"/>
      <c r="G28" s="478"/>
      <c r="H28" s="478"/>
      <c r="I28" s="18"/>
      <c r="J28" s="19"/>
    </row>
    <row r="29" spans="2:10" x14ac:dyDescent="0.35">
      <c r="B29" s="17"/>
      <c r="C29" s="18"/>
      <c r="D29" s="28"/>
      <c r="E29" s="28"/>
      <c r="F29" s="28"/>
      <c r="G29" s="28"/>
      <c r="H29" s="28"/>
      <c r="I29" s="18"/>
      <c r="J29" s="19"/>
    </row>
    <row r="30" spans="2:10" x14ac:dyDescent="0.35">
      <c r="B30" s="17"/>
      <c r="C30" s="18"/>
      <c r="D30" s="477" t="s">
        <v>170</v>
      </c>
      <c r="E30" s="478" t="s">
        <v>167</v>
      </c>
      <c r="F30" s="478"/>
      <c r="G30" s="478"/>
      <c r="H30" s="478"/>
      <c r="I30" s="18"/>
      <c r="J30" s="19"/>
    </row>
    <row r="31" spans="2:10" x14ac:dyDescent="0.35">
      <c r="B31" s="17"/>
      <c r="C31" s="18"/>
      <c r="D31" s="28"/>
      <c r="E31" s="28"/>
      <c r="F31" s="28"/>
      <c r="G31" s="28"/>
      <c r="H31" s="28"/>
      <c r="I31" s="18"/>
      <c r="J31" s="19"/>
    </row>
    <row r="32" spans="2:10" x14ac:dyDescent="0.35">
      <c r="B32" s="17"/>
      <c r="C32" s="18"/>
      <c r="D32" s="477" t="s">
        <v>171</v>
      </c>
      <c r="E32" s="478" t="s">
        <v>167</v>
      </c>
      <c r="F32" s="478"/>
      <c r="G32" s="478"/>
      <c r="H32" s="478"/>
      <c r="I32" s="18"/>
      <c r="J32" s="19"/>
    </row>
    <row r="33" spans="2:10" x14ac:dyDescent="0.35">
      <c r="B33" s="17"/>
      <c r="C33" s="18"/>
      <c r="D33" s="29"/>
      <c r="E33" s="29"/>
      <c r="F33" s="29"/>
      <c r="G33" s="29"/>
      <c r="H33" s="29"/>
      <c r="I33" s="18"/>
      <c r="J33" s="19"/>
    </row>
    <row r="34" spans="2:10" x14ac:dyDescent="0.35">
      <c r="B34" s="17"/>
      <c r="C34" s="18"/>
      <c r="D34" s="477" t="s">
        <v>172</v>
      </c>
      <c r="E34" s="478" t="s">
        <v>167</v>
      </c>
      <c r="F34" s="478"/>
      <c r="G34" s="478"/>
      <c r="H34" s="478"/>
      <c r="I34" s="18"/>
      <c r="J34" s="19"/>
    </row>
    <row r="35" spans="2:10" x14ac:dyDescent="0.35">
      <c r="B35" s="17"/>
      <c r="C35" s="18"/>
      <c r="D35" s="18"/>
      <c r="E35" s="18"/>
      <c r="F35" s="18"/>
      <c r="G35" s="18"/>
      <c r="H35" s="18"/>
      <c r="I35" s="18"/>
      <c r="J35" s="19"/>
    </row>
    <row r="36" spans="2:10" x14ac:dyDescent="0.35">
      <c r="B36" s="17"/>
      <c r="C36" s="18"/>
      <c r="D36" s="480" t="s">
        <v>173</v>
      </c>
      <c r="E36" s="481"/>
      <c r="F36" s="481"/>
      <c r="G36" s="481"/>
      <c r="H36" s="481"/>
      <c r="I36" s="18"/>
      <c r="J36" s="19"/>
    </row>
    <row r="37" spans="2:10" x14ac:dyDescent="0.35">
      <c r="B37" s="17"/>
      <c r="C37" s="18"/>
      <c r="D37" s="18"/>
      <c r="E37" s="18"/>
      <c r="F37" s="27"/>
      <c r="G37" s="18"/>
      <c r="H37" s="18"/>
      <c r="I37" s="18"/>
      <c r="J37" s="19"/>
    </row>
    <row r="38" spans="2:10" x14ac:dyDescent="0.35">
      <c r="B38" s="17"/>
      <c r="C38" s="18"/>
      <c r="D38" s="482" t="s">
        <v>174</v>
      </c>
      <c r="E38" s="483"/>
      <c r="F38" s="483"/>
      <c r="G38" s="483"/>
      <c r="H38" s="483"/>
      <c r="I38" s="18"/>
      <c r="J38" s="19"/>
    </row>
    <row r="39" spans="2:10" x14ac:dyDescent="0.35">
      <c r="B39" s="17"/>
      <c r="C39" s="18"/>
      <c r="D39" s="29"/>
      <c r="E39" s="29"/>
      <c r="F39" s="29"/>
      <c r="G39" s="29"/>
      <c r="H39" s="29"/>
      <c r="I39" s="18"/>
      <c r="J39" s="19"/>
    </row>
    <row r="40" spans="2:10" x14ac:dyDescent="0.35">
      <c r="B40" s="17"/>
      <c r="C40" s="18"/>
      <c r="D40" s="484" t="s">
        <v>175</v>
      </c>
      <c r="E40" s="478" t="s">
        <v>167</v>
      </c>
      <c r="F40" s="478"/>
      <c r="G40" s="478"/>
      <c r="H40" s="478"/>
      <c r="I40" s="18"/>
      <c r="J40" s="19"/>
    </row>
    <row r="41" spans="2:10" x14ac:dyDescent="0.35">
      <c r="B41" s="17"/>
      <c r="C41" s="18"/>
      <c r="D41" s="30"/>
      <c r="E41" s="28"/>
      <c r="F41" s="28"/>
      <c r="G41" s="28"/>
      <c r="H41" s="28"/>
      <c r="I41" s="18"/>
      <c r="J41" s="19"/>
    </row>
    <row r="42" spans="2:10" x14ac:dyDescent="0.35">
      <c r="B42" s="17"/>
      <c r="C42" s="18"/>
      <c r="D42" s="484" t="s">
        <v>176</v>
      </c>
      <c r="E42" s="478"/>
      <c r="F42" s="478"/>
      <c r="G42" s="478"/>
      <c r="H42" s="478"/>
      <c r="I42" s="18"/>
      <c r="J42" s="19"/>
    </row>
    <row r="43" spans="2:10" ht="15" thickBot="1" x14ac:dyDescent="0.4">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 '!A1" display="Worksheet A: HTT General" xr:uid="{78030354-093A-4295-98A5-1AB3006B8598}"/>
    <hyperlink ref="D26:H26" location="'B1. HTT Mortgage Assets '!A1" display="Worksheet B1: HTT Mortgage Assets" xr:uid="{6586A0A2-C0E3-40B1-8275-119C1EC6073C}"/>
    <hyperlink ref="D28:H28" location="'B2. HTT Public Sector Asset '!A1" display="Worksheet B2: HTT Public Sector Assets" xr:uid="{4212086B-AE63-4771-B07E-7A565F66CCE5}"/>
    <hyperlink ref="D32:H32" location="'C. HTT Harmonised Glossary '!A1" display="Worksheet C: HTT Harmonised Glossary" xr:uid="{3A52861F-3F14-496C-9E08-153C79FED800}"/>
    <hyperlink ref="D30:H30" location="'B3. HTT Shipping Assets '!A1" display="Worksheet B3: HTT Shipping Assets" xr:uid="{0D2675C6-3497-4ED8-867B-9FBEFD3E1D51}"/>
    <hyperlink ref="D34:H34" location="Disclaimer!A1" display="Covered Bond Label Disclaimer" xr:uid="{7F0700A2-649E-496A-8879-38E1A2FEA4A6}"/>
    <hyperlink ref="D40:H40" location="'F1. Optional Sustainable M '!A1" display="Worksheet F1: Optional Sustainable M data" xr:uid="{F99F3265-46A8-453C-9E3E-08F791DFCC0A}"/>
    <hyperlink ref="D42:H42" location="'Temp. Optional COVID 19 imp'!A1" display="Temp. Optional COVID 19 impact" xr:uid="{6FBF8336-7715-4CF8-902F-9E4FFB7D892E}"/>
    <hyperlink ref="D38:H38" location="'E. Optional ECB-ECAIs data'!A1" display="Worksheet E: Optional ECB-ECAIs data" xr:uid="{0AF36FC4-2B1C-4B36-B467-231D036BB58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52145-DCA4-4F12-B241-2C6C98004A0A}">
  <sheetPr>
    <tabColor rgb="FFE36E00"/>
  </sheetPr>
  <dimension ref="A1:N413"/>
  <sheetViews>
    <sheetView topLeftCell="A220" zoomScale="64" zoomScaleNormal="80" workbookViewId="0">
      <selection activeCell="D52" sqref="D52"/>
    </sheetView>
  </sheetViews>
  <sheetFormatPr baseColWidth="10" defaultColWidth="8.81640625" defaultRowHeight="14.5" outlineLevelRow="1" x14ac:dyDescent="0.35"/>
  <cols>
    <col min="1" max="1" width="13.26953125" style="38" customWidth="1"/>
    <col min="2" max="2" width="60.7265625" style="38" customWidth="1"/>
    <col min="3" max="3" width="39.1796875" style="38" bestFit="1" customWidth="1"/>
    <col min="4" max="4" width="35.1796875" style="38" bestFit="1" customWidth="1"/>
    <col min="5" max="5" width="6.7265625" style="38" customWidth="1"/>
    <col min="6" max="6" width="41.7265625" style="38" customWidth="1"/>
    <col min="7" max="7" width="41.7265625" style="35" customWidth="1"/>
    <col min="8" max="8" width="7.26953125" style="38" customWidth="1"/>
    <col min="9" max="9" width="71.81640625" style="38" customWidth="1"/>
    <col min="10" max="11" width="47.7265625" style="38" customWidth="1"/>
    <col min="12" max="12" width="7.26953125" style="38" customWidth="1"/>
    <col min="13" max="13" width="25.7265625" style="38" customWidth="1"/>
    <col min="14" max="14" width="25.7265625" style="35" customWidth="1"/>
    <col min="15" max="16384" width="8.81640625" style="61"/>
  </cols>
  <sheetData>
    <row r="1" spans="1:13" ht="31" x14ac:dyDescent="0.35">
      <c r="A1" s="34" t="s">
        <v>177</v>
      </c>
      <c r="B1" s="34"/>
      <c r="C1" s="35"/>
      <c r="D1" s="35"/>
      <c r="E1" s="35"/>
      <c r="F1" s="36" t="s">
        <v>178</v>
      </c>
      <c r="H1" s="35"/>
      <c r="I1" s="34"/>
      <c r="J1" s="35"/>
      <c r="K1" s="35"/>
      <c r="L1" s="35"/>
      <c r="M1" s="35"/>
    </row>
    <row r="2" spans="1:13" ht="15" thickBot="1" x14ac:dyDescent="0.4">
      <c r="A2" s="35"/>
      <c r="B2" s="37"/>
      <c r="C2" s="37"/>
      <c r="D2" s="35"/>
      <c r="E2" s="35"/>
      <c r="F2" s="35"/>
      <c r="H2" s="35"/>
      <c r="L2" s="35"/>
      <c r="M2" s="35"/>
    </row>
    <row r="3" spans="1:13" ht="19" thickBot="1" x14ac:dyDescent="0.4">
      <c r="A3" s="39"/>
      <c r="B3" s="40" t="s">
        <v>179</v>
      </c>
      <c r="C3" s="41" t="s">
        <v>180</v>
      </c>
      <c r="D3" s="39"/>
      <c r="E3" s="39"/>
      <c r="F3" s="35"/>
      <c r="G3" s="39"/>
      <c r="H3" s="35"/>
      <c r="L3" s="35"/>
      <c r="M3" s="35"/>
    </row>
    <row r="4" spans="1:13" ht="15" thickBot="1" x14ac:dyDescent="0.4">
      <c r="H4" s="35"/>
      <c r="L4" s="35"/>
      <c r="M4" s="35"/>
    </row>
    <row r="5" spans="1:13" ht="18.5" x14ac:dyDescent="0.35">
      <c r="A5" s="42"/>
      <c r="B5" s="43" t="s">
        <v>181</v>
      </c>
      <c r="C5" s="42"/>
      <c r="E5" s="44"/>
      <c r="F5" s="44"/>
      <c r="H5" s="35"/>
      <c r="L5" s="35"/>
      <c r="M5" s="35"/>
    </row>
    <row r="6" spans="1:13" x14ac:dyDescent="0.35">
      <c r="B6" s="45" t="s">
        <v>182</v>
      </c>
      <c r="C6" s="44"/>
      <c r="D6" s="44"/>
      <c r="H6" s="35"/>
      <c r="L6" s="35"/>
      <c r="M6" s="35"/>
    </row>
    <row r="7" spans="1:13" x14ac:dyDescent="0.35">
      <c r="B7" s="46" t="s">
        <v>183</v>
      </c>
      <c r="C7" s="44"/>
      <c r="D7" s="44"/>
      <c r="H7" s="35"/>
      <c r="L7" s="35"/>
      <c r="M7" s="35"/>
    </row>
    <row r="8" spans="1:13" x14ac:dyDescent="0.35">
      <c r="B8" s="46" t="s">
        <v>184</v>
      </c>
      <c r="C8" s="44"/>
      <c r="D8" s="44"/>
      <c r="F8" s="38" t="s">
        <v>185</v>
      </c>
      <c r="H8" s="35"/>
      <c r="L8" s="35"/>
      <c r="M8" s="35"/>
    </row>
    <row r="9" spans="1:13" x14ac:dyDescent="0.35">
      <c r="B9" s="45" t="s">
        <v>186</v>
      </c>
      <c r="H9" s="35"/>
      <c r="L9" s="35"/>
      <c r="M9" s="35"/>
    </row>
    <row r="10" spans="1:13" x14ac:dyDescent="0.35">
      <c r="B10" s="45" t="s">
        <v>187</v>
      </c>
      <c r="H10" s="35"/>
      <c r="L10" s="35"/>
      <c r="M10" s="35"/>
    </row>
    <row r="11" spans="1:13" ht="15" thickBot="1" x14ac:dyDescent="0.4">
      <c r="B11" s="47" t="s">
        <v>188</v>
      </c>
      <c r="H11" s="35"/>
      <c r="L11" s="35"/>
      <c r="M11" s="35"/>
    </row>
    <row r="12" spans="1:13" x14ac:dyDescent="0.35">
      <c r="B12" s="48"/>
      <c r="H12" s="35"/>
      <c r="L12" s="35"/>
      <c r="M12" s="35"/>
    </row>
    <row r="13" spans="1:13" ht="37" x14ac:dyDescent="0.35">
      <c r="A13" s="49" t="s">
        <v>189</v>
      </c>
      <c r="B13" s="49" t="s">
        <v>182</v>
      </c>
      <c r="C13" s="50"/>
      <c r="D13" s="50"/>
      <c r="E13" s="50"/>
      <c r="F13" s="50"/>
      <c r="G13" s="51"/>
      <c r="H13" s="35"/>
      <c r="L13" s="35"/>
      <c r="M13" s="35"/>
    </row>
    <row r="14" spans="1:13" x14ac:dyDescent="0.35">
      <c r="A14" s="38" t="s">
        <v>190</v>
      </c>
      <c r="B14" s="52" t="s">
        <v>191</v>
      </c>
      <c r="C14" s="53" t="str">
        <f>'D1.Overview'!$E$33</f>
        <v>France</v>
      </c>
      <c r="E14" s="44"/>
      <c r="F14" s="44"/>
      <c r="H14" s="35"/>
      <c r="L14" s="35"/>
      <c r="M14" s="35"/>
    </row>
    <row r="15" spans="1:13" x14ac:dyDescent="0.35">
      <c r="A15" s="38" t="s">
        <v>192</v>
      </c>
      <c r="B15" s="52" t="s">
        <v>193</v>
      </c>
      <c r="C15" s="53" t="s">
        <v>164</v>
      </c>
      <c r="E15" s="44"/>
      <c r="F15" s="44"/>
      <c r="H15" s="35"/>
      <c r="L15" s="35"/>
      <c r="M15" s="35"/>
    </row>
    <row r="16" spans="1:13" ht="29" x14ac:dyDescent="0.35">
      <c r="A16" s="38" t="s">
        <v>194</v>
      </c>
      <c r="B16" s="52" t="s">
        <v>195</v>
      </c>
      <c r="C16" s="54" t="s">
        <v>196</v>
      </c>
      <c r="E16" s="44"/>
      <c r="F16" s="44"/>
      <c r="H16" s="35"/>
      <c r="L16" s="35"/>
      <c r="M16" s="35"/>
    </row>
    <row r="17" spans="1:13" x14ac:dyDescent="0.35">
      <c r="A17" s="38" t="s">
        <v>197</v>
      </c>
      <c r="B17" s="52" t="s">
        <v>198</v>
      </c>
      <c r="C17" s="55">
        <f>'D1.Overview'!$C$4</f>
        <v>44742</v>
      </c>
      <c r="E17" s="44"/>
      <c r="F17" s="44"/>
      <c r="H17" s="35"/>
      <c r="L17" s="35"/>
      <c r="M17" s="35"/>
    </row>
    <row r="18" spans="1:13" outlineLevel="1" x14ac:dyDescent="0.35">
      <c r="A18" s="38" t="s">
        <v>199</v>
      </c>
      <c r="B18" s="56" t="s">
        <v>200</v>
      </c>
      <c r="E18" s="44"/>
      <c r="F18" s="44"/>
      <c r="H18" s="35"/>
      <c r="L18" s="35"/>
      <c r="M18" s="35"/>
    </row>
    <row r="19" spans="1:13" outlineLevel="1" x14ac:dyDescent="0.35">
      <c r="A19" s="38" t="s">
        <v>201</v>
      </c>
      <c r="B19" s="56" t="s">
        <v>202</v>
      </c>
      <c r="E19" s="44"/>
      <c r="F19" s="44"/>
      <c r="H19" s="35"/>
      <c r="L19" s="35"/>
      <c r="M19" s="35"/>
    </row>
    <row r="20" spans="1:13" outlineLevel="1" x14ac:dyDescent="0.35">
      <c r="A20" s="38" t="s">
        <v>203</v>
      </c>
      <c r="B20" s="56"/>
      <c r="E20" s="44"/>
      <c r="F20" s="44"/>
      <c r="H20" s="35"/>
      <c r="L20" s="35"/>
      <c r="M20" s="35"/>
    </row>
    <row r="21" spans="1:13" outlineLevel="1" x14ac:dyDescent="0.35">
      <c r="A21" s="38" t="s">
        <v>204</v>
      </c>
      <c r="B21" s="56"/>
      <c r="E21" s="44"/>
      <c r="F21" s="44"/>
      <c r="H21" s="35"/>
      <c r="L21" s="35"/>
      <c r="M21" s="35"/>
    </row>
    <row r="22" spans="1:13" outlineLevel="1" x14ac:dyDescent="0.35">
      <c r="A22" s="38" t="s">
        <v>205</v>
      </c>
      <c r="B22" s="56"/>
      <c r="E22" s="44"/>
      <c r="F22" s="44"/>
      <c r="H22" s="35"/>
      <c r="L22" s="35"/>
      <c r="M22" s="35"/>
    </row>
    <row r="23" spans="1:13" outlineLevel="1" x14ac:dyDescent="0.35">
      <c r="A23" s="38" t="s">
        <v>206</v>
      </c>
      <c r="B23" s="56"/>
      <c r="E23" s="44"/>
      <c r="F23" s="44"/>
      <c r="H23" s="35"/>
      <c r="L23" s="35"/>
      <c r="M23" s="35"/>
    </row>
    <row r="24" spans="1:13" outlineLevel="1" x14ac:dyDescent="0.35">
      <c r="A24" s="38" t="s">
        <v>207</v>
      </c>
      <c r="B24" s="56"/>
      <c r="E24" s="44"/>
      <c r="F24" s="44"/>
      <c r="H24" s="35"/>
      <c r="L24" s="35"/>
      <c r="M24" s="35"/>
    </row>
    <row r="25" spans="1:13" outlineLevel="1" x14ac:dyDescent="0.35">
      <c r="A25" s="38" t="s">
        <v>208</v>
      </c>
      <c r="B25" s="56"/>
      <c r="E25" s="44"/>
      <c r="F25" s="44"/>
      <c r="H25" s="35"/>
      <c r="L25" s="35"/>
      <c r="M25" s="35"/>
    </row>
    <row r="26" spans="1:13" ht="18.5" x14ac:dyDescent="0.35">
      <c r="A26" s="50"/>
      <c r="B26" s="49" t="s">
        <v>183</v>
      </c>
      <c r="C26" s="50"/>
      <c r="D26" s="50"/>
      <c r="E26" s="50"/>
      <c r="F26" s="50"/>
      <c r="G26" s="51"/>
      <c r="H26" s="35"/>
      <c r="L26" s="35"/>
      <c r="M26" s="35"/>
    </row>
    <row r="27" spans="1:13" x14ac:dyDescent="0.35">
      <c r="A27" s="38" t="s">
        <v>209</v>
      </c>
      <c r="B27" s="57" t="s">
        <v>210</v>
      </c>
      <c r="C27" s="58" t="str">
        <f>'D1.Overview'!$E$37</f>
        <v>Y</v>
      </c>
      <c r="D27" s="59"/>
      <c r="E27" s="59"/>
      <c r="F27" s="59"/>
      <c r="H27" s="35"/>
      <c r="L27" s="35"/>
      <c r="M27" s="35"/>
    </row>
    <row r="28" spans="1:13" x14ac:dyDescent="0.35">
      <c r="A28" s="38" t="s">
        <v>211</v>
      </c>
      <c r="B28" s="57" t="s">
        <v>212</v>
      </c>
      <c r="C28" s="58" t="str">
        <f>'D1.Overview'!$D$98</f>
        <v>Y</v>
      </c>
      <c r="D28" s="59"/>
      <c r="E28" s="59"/>
      <c r="F28" s="59"/>
      <c r="H28" s="35"/>
      <c r="L28" s="35"/>
      <c r="M28" s="35"/>
    </row>
    <row r="29" spans="1:13" ht="29" x14ac:dyDescent="0.35">
      <c r="A29" s="38" t="s">
        <v>213</v>
      </c>
      <c r="B29" s="57" t="s">
        <v>214</v>
      </c>
      <c r="C29" s="60" t="s">
        <v>215</v>
      </c>
      <c r="E29" s="59"/>
      <c r="F29" s="59"/>
      <c r="H29" s="35"/>
      <c r="L29" s="35"/>
      <c r="M29" s="35"/>
    </row>
    <row r="30" spans="1:13" outlineLevel="1" x14ac:dyDescent="0.35">
      <c r="A30" s="38" t="s">
        <v>216</v>
      </c>
      <c r="B30" s="57"/>
      <c r="E30" s="59"/>
      <c r="F30" s="59"/>
      <c r="H30" s="35"/>
      <c r="L30" s="35"/>
      <c r="M30" s="35"/>
    </row>
    <row r="31" spans="1:13" outlineLevel="1" x14ac:dyDescent="0.35">
      <c r="A31" s="38" t="s">
        <v>217</v>
      </c>
      <c r="B31" s="57"/>
      <c r="E31" s="59"/>
      <c r="F31" s="59"/>
      <c r="H31" s="35"/>
      <c r="L31" s="35"/>
      <c r="M31" s="35"/>
    </row>
    <row r="32" spans="1:13" outlineLevel="1" x14ac:dyDescent="0.35">
      <c r="A32" s="38" t="s">
        <v>218</v>
      </c>
      <c r="B32" s="57"/>
      <c r="E32" s="59"/>
      <c r="F32" s="59"/>
      <c r="H32" s="35"/>
      <c r="L32" s="35"/>
      <c r="M32" s="35"/>
    </row>
    <row r="33" spans="1:14" outlineLevel="1" x14ac:dyDescent="0.35">
      <c r="A33" s="38" t="s">
        <v>219</v>
      </c>
      <c r="B33" s="57"/>
      <c r="E33" s="59"/>
      <c r="F33" s="59"/>
      <c r="H33" s="35"/>
      <c r="L33" s="35"/>
      <c r="M33" s="35"/>
    </row>
    <row r="34" spans="1:14" outlineLevel="1" x14ac:dyDescent="0.35">
      <c r="A34" s="38" t="s">
        <v>220</v>
      </c>
      <c r="B34" s="57"/>
      <c r="E34" s="59"/>
      <c r="F34" s="59"/>
      <c r="H34" s="35"/>
      <c r="L34" s="35"/>
      <c r="M34" s="35"/>
    </row>
    <row r="35" spans="1:14" outlineLevel="1" x14ac:dyDescent="0.35">
      <c r="A35" s="38" t="s">
        <v>221</v>
      </c>
      <c r="B35" s="62"/>
      <c r="E35" s="59"/>
      <c r="F35" s="59"/>
      <c r="H35" s="35"/>
      <c r="L35" s="35"/>
      <c r="M35" s="35"/>
    </row>
    <row r="36" spans="1:14" ht="18.5" x14ac:dyDescent="0.35">
      <c r="A36" s="49"/>
      <c r="B36" s="49" t="s">
        <v>184</v>
      </c>
      <c r="C36" s="49"/>
      <c r="D36" s="50"/>
      <c r="E36" s="50"/>
      <c r="F36" s="50"/>
      <c r="G36" s="51"/>
      <c r="H36" s="35"/>
      <c r="L36" s="35"/>
      <c r="M36" s="35"/>
    </row>
    <row r="37" spans="1:14" ht="15" customHeight="1" x14ac:dyDescent="0.35">
      <c r="A37" s="63"/>
      <c r="B37" s="64" t="s">
        <v>222</v>
      </c>
      <c r="C37" s="63" t="s">
        <v>223</v>
      </c>
      <c r="D37" s="65"/>
      <c r="E37" s="65"/>
      <c r="F37" s="65"/>
      <c r="G37" s="66"/>
      <c r="H37" s="35"/>
      <c r="L37" s="35"/>
      <c r="M37" s="35"/>
    </row>
    <row r="38" spans="1:14" x14ac:dyDescent="0.35">
      <c r="A38" s="38" t="s">
        <v>224</v>
      </c>
      <c r="B38" s="59" t="s">
        <v>225</v>
      </c>
      <c r="C38" s="67">
        <v>2928.8122951500045</v>
      </c>
      <c r="F38" s="59"/>
      <c r="H38" s="35"/>
      <c r="L38" s="35"/>
      <c r="M38" s="35"/>
    </row>
    <row r="39" spans="1:14" x14ac:dyDescent="0.35">
      <c r="A39" s="38" t="s">
        <v>226</v>
      </c>
      <c r="B39" s="59" t="s">
        <v>227</v>
      </c>
      <c r="C39" s="67">
        <v>2400</v>
      </c>
      <c r="F39" s="59"/>
      <c r="H39" s="35"/>
      <c r="L39" s="35"/>
      <c r="M39" s="35"/>
      <c r="N39" s="61"/>
    </row>
    <row r="40" spans="1:14" outlineLevel="1" x14ac:dyDescent="0.35">
      <c r="A40" s="38" t="s">
        <v>228</v>
      </c>
      <c r="B40" s="68" t="s">
        <v>229</v>
      </c>
      <c r="C40" s="69" t="s">
        <v>230</v>
      </c>
      <c r="F40" s="59"/>
      <c r="H40" s="35"/>
      <c r="L40" s="35"/>
      <c r="M40" s="35"/>
      <c r="N40" s="61"/>
    </row>
    <row r="41" spans="1:14" outlineLevel="1" x14ac:dyDescent="0.35">
      <c r="A41" s="38" t="s">
        <v>231</v>
      </c>
      <c r="B41" s="68" t="s">
        <v>232</v>
      </c>
      <c r="C41" s="69" t="s">
        <v>230</v>
      </c>
      <c r="F41" s="59"/>
      <c r="H41" s="35"/>
      <c r="L41" s="35"/>
      <c r="M41" s="35"/>
      <c r="N41" s="61"/>
    </row>
    <row r="42" spans="1:14" outlineLevel="1" x14ac:dyDescent="0.35">
      <c r="A42" s="38" t="s">
        <v>233</v>
      </c>
      <c r="B42" s="68"/>
      <c r="C42" s="70"/>
      <c r="F42" s="59"/>
      <c r="H42" s="35"/>
      <c r="L42" s="35"/>
      <c r="M42" s="35"/>
      <c r="N42" s="61"/>
    </row>
    <row r="43" spans="1:14" outlineLevel="1" x14ac:dyDescent="0.35">
      <c r="A43" s="61" t="s">
        <v>234</v>
      </c>
      <c r="B43" s="59"/>
      <c r="F43" s="59"/>
      <c r="H43" s="35"/>
      <c r="L43" s="35"/>
      <c r="M43" s="35"/>
      <c r="N43" s="61"/>
    </row>
    <row r="44" spans="1:14" ht="15" customHeight="1" x14ac:dyDescent="0.35">
      <c r="A44" s="63"/>
      <c r="B44" s="64" t="s">
        <v>235</v>
      </c>
      <c r="C44" s="71" t="s">
        <v>236</v>
      </c>
      <c r="D44" s="63" t="s">
        <v>237</v>
      </c>
      <c r="E44" s="65"/>
      <c r="F44" s="66" t="s">
        <v>238</v>
      </c>
      <c r="G44" s="66" t="s">
        <v>239</v>
      </c>
      <c r="H44" s="35"/>
      <c r="L44" s="35"/>
      <c r="M44" s="35"/>
      <c r="N44" s="61"/>
    </row>
    <row r="45" spans="1:14" x14ac:dyDescent="0.35">
      <c r="A45" s="38" t="s">
        <v>240</v>
      </c>
      <c r="B45" s="59" t="s">
        <v>241</v>
      </c>
      <c r="C45" s="72">
        <v>5.0000000000000044E-2</v>
      </c>
      <c r="D45" s="73">
        <f>IF(OR(C38="[For completion]",C39="[For completion]"),"Please complete G.3.1.1 and G.3.1.2",(C38/C39-1))</f>
        <v>0.22033845631250193</v>
      </c>
      <c r="E45" s="73"/>
      <c r="F45" s="74">
        <v>5.0000000000000044E-2</v>
      </c>
      <c r="G45" s="69" t="s">
        <v>242</v>
      </c>
      <c r="H45" s="35"/>
      <c r="L45" s="35"/>
      <c r="M45" s="35"/>
      <c r="N45" s="61"/>
    </row>
    <row r="46" spans="1:14" outlineLevel="1" x14ac:dyDescent="0.35">
      <c r="A46" s="38" t="s">
        <v>243</v>
      </c>
      <c r="B46" s="56" t="s">
        <v>244</v>
      </c>
      <c r="C46" s="74" t="s">
        <v>230</v>
      </c>
      <c r="D46" s="75">
        <v>1.1120544154996033</v>
      </c>
      <c r="E46" s="73"/>
      <c r="F46" s="75">
        <v>1</v>
      </c>
      <c r="G46" s="74" t="s">
        <v>245</v>
      </c>
      <c r="H46" s="35"/>
      <c r="L46" s="35"/>
      <c r="M46" s="35"/>
      <c r="N46" s="61"/>
    </row>
    <row r="47" spans="1:14" outlineLevel="1" x14ac:dyDescent="0.35">
      <c r="A47" s="38" t="s">
        <v>246</v>
      </c>
      <c r="B47" s="56" t="s">
        <v>247</v>
      </c>
      <c r="C47" s="73"/>
      <c r="D47" s="73"/>
      <c r="E47" s="73"/>
      <c r="F47" s="73"/>
      <c r="G47" s="76"/>
      <c r="H47" s="35"/>
      <c r="L47" s="35"/>
      <c r="M47" s="35"/>
      <c r="N47" s="61"/>
    </row>
    <row r="48" spans="1:14" outlineLevel="1" x14ac:dyDescent="0.35">
      <c r="A48" s="38" t="s">
        <v>248</v>
      </c>
      <c r="B48" s="56"/>
      <c r="C48" s="76"/>
      <c r="D48" s="76"/>
      <c r="E48" s="76"/>
      <c r="F48" s="76"/>
      <c r="G48" s="76"/>
      <c r="H48" s="35"/>
      <c r="L48" s="35"/>
      <c r="M48" s="35"/>
      <c r="N48" s="61"/>
    </row>
    <row r="49" spans="1:14" outlineLevel="1" x14ac:dyDescent="0.35">
      <c r="A49" s="38" t="s">
        <v>249</v>
      </c>
      <c r="B49" s="56"/>
      <c r="C49" s="76"/>
      <c r="D49" s="76"/>
      <c r="E49" s="76"/>
      <c r="F49" s="76"/>
      <c r="G49" s="76"/>
      <c r="H49" s="35"/>
      <c r="L49" s="35"/>
      <c r="M49" s="35"/>
      <c r="N49" s="61"/>
    </row>
    <row r="50" spans="1:14" outlineLevel="1" x14ac:dyDescent="0.35">
      <c r="A50" s="38" t="s">
        <v>250</v>
      </c>
      <c r="B50" s="56"/>
      <c r="C50" s="76"/>
      <c r="D50" s="76"/>
      <c r="E50" s="76"/>
      <c r="F50" s="76"/>
      <c r="G50" s="76"/>
      <c r="H50" s="35"/>
      <c r="L50" s="35"/>
      <c r="M50" s="35"/>
      <c r="N50" s="61"/>
    </row>
    <row r="51" spans="1:14" outlineLevel="1" x14ac:dyDescent="0.35">
      <c r="A51" s="38" t="s">
        <v>251</v>
      </c>
      <c r="B51" s="56"/>
      <c r="C51" s="76"/>
      <c r="D51" s="76"/>
      <c r="E51" s="76"/>
      <c r="F51" s="76"/>
      <c r="G51" s="76"/>
      <c r="H51" s="35"/>
      <c r="L51" s="35"/>
      <c r="M51" s="35"/>
      <c r="N51" s="61"/>
    </row>
    <row r="52" spans="1:14" ht="15" customHeight="1" x14ac:dyDescent="0.35">
      <c r="A52" s="63"/>
      <c r="B52" s="64" t="s">
        <v>252</v>
      </c>
      <c r="C52" s="63" t="s">
        <v>223</v>
      </c>
      <c r="D52" s="63"/>
      <c r="E52" s="65"/>
      <c r="F52" s="66" t="s">
        <v>253</v>
      </c>
      <c r="G52" s="66"/>
      <c r="H52" s="35"/>
      <c r="L52" s="35"/>
      <c r="M52" s="35"/>
      <c r="N52" s="61"/>
    </row>
    <row r="53" spans="1:14" x14ac:dyDescent="0.35">
      <c r="A53" s="38" t="s">
        <v>254</v>
      </c>
      <c r="B53" s="59" t="s">
        <v>255</v>
      </c>
      <c r="C53" s="77">
        <f>'D1.Overview'!$E$48</f>
        <v>2876.1956569700046</v>
      </c>
      <c r="E53" s="78"/>
      <c r="F53" s="79">
        <v>0.98203482064482894</v>
      </c>
      <c r="G53" s="80"/>
      <c r="H53" s="35"/>
      <c r="L53" s="35"/>
      <c r="M53" s="35"/>
      <c r="N53" s="61"/>
    </row>
    <row r="54" spans="1:14" x14ac:dyDescent="0.35">
      <c r="A54" s="38" t="s">
        <v>256</v>
      </c>
      <c r="B54" s="59" t="s">
        <v>257</v>
      </c>
      <c r="C54" s="81">
        <v>0</v>
      </c>
      <c r="E54" s="78"/>
      <c r="F54" s="79">
        <v>0</v>
      </c>
      <c r="G54" s="80"/>
      <c r="H54" s="35"/>
      <c r="L54" s="35"/>
      <c r="M54" s="35"/>
      <c r="N54" s="61"/>
    </row>
    <row r="55" spans="1:14" x14ac:dyDescent="0.35">
      <c r="A55" s="38" t="s">
        <v>258</v>
      </c>
      <c r="B55" s="59" t="s">
        <v>259</v>
      </c>
      <c r="C55" s="81">
        <v>0</v>
      </c>
      <c r="E55" s="78"/>
      <c r="F55" s="79">
        <v>0</v>
      </c>
      <c r="G55" s="80"/>
      <c r="H55" s="35"/>
      <c r="L55" s="35"/>
      <c r="M55" s="35"/>
      <c r="N55" s="61"/>
    </row>
    <row r="56" spans="1:14" x14ac:dyDescent="0.35">
      <c r="A56" s="38" t="s">
        <v>260</v>
      </c>
      <c r="B56" s="59" t="s">
        <v>261</v>
      </c>
      <c r="C56" s="77">
        <v>52.61663818000001</v>
      </c>
      <c r="E56" s="78"/>
      <c r="F56" s="79">
        <v>1.7965179355171054E-2</v>
      </c>
      <c r="G56" s="80"/>
      <c r="H56" s="35"/>
      <c r="L56" s="35"/>
      <c r="M56" s="35"/>
      <c r="N56" s="61"/>
    </row>
    <row r="57" spans="1:14" x14ac:dyDescent="0.35">
      <c r="A57" s="38" t="s">
        <v>262</v>
      </c>
      <c r="B57" s="38" t="s">
        <v>263</v>
      </c>
      <c r="C57" s="81">
        <v>0</v>
      </c>
      <c r="E57" s="78"/>
      <c r="F57" s="79">
        <v>0</v>
      </c>
      <c r="G57" s="80"/>
      <c r="H57" s="35"/>
      <c r="L57" s="35"/>
      <c r="M57" s="35"/>
      <c r="N57" s="61"/>
    </row>
    <row r="58" spans="1:14" x14ac:dyDescent="0.35">
      <c r="A58" s="38" t="s">
        <v>264</v>
      </c>
      <c r="B58" s="82" t="s">
        <v>265</v>
      </c>
      <c r="C58" s="83">
        <f>SUM(C53:C57)</f>
        <v>2928.8122951500045</v>
      </c>
      <c r="D58" s="78"/>
      <c r="E58" s="78"/>
      <c r="F58" s="84">
        <f>SUM(F53:F57)</f>
        <v>1</v>
      </c>
      <c r="G58" s="80"/>
      <c r="H58" s="35"/>
      <c r="L58" s="35"/>
      <c r="M58" s="35"/>
      <c r="N58" s="61"/>
    </row>
    <row r="59" spans="1:14" outlineLevel="1" x14ac:dyDescent="0.35">
      <c r="A59" s="38" t="s">
        <v>266</v>
      </c>
      <c r="B59" s="85" t="s">
        <v>267</v>
      </c>
      <c r="C59" s="70"/>
      <c r="E59" s="78"/>
      <c r="F59" s="79">
        <v>0</v>
      </c>
      <c r="G59" s="80"/>
      <c r="H59" s="35"/>
      <c r="L59" s="35"/>
      <c r="M59" s="35"/>
      <c r="N59" s="61"/>
    </row>
    <row r="60" spans="1:14" outlineLevel="1" x14ac:dyDescent="0.35">
      <c r="A60" s="38" t="s">
        <v>268</v>
      </c>
      <c r="B60" s="85" t="s">
        <v>267</v>
      </c>
      <c r="C60" s="70"/>
      <c r="E60" s="78"/>
      <c r="F60" s="79">
        <v>0</v>
      </c>
      <c r="G60" s="80"/>
      <c r="H60" s="35"/>
      <c r="L60" s="35"/>
      <c r="M60" s="35"/>
      <c r="N60" s="61"/>
    </row>
    <row r="61" spans="1:14" outlineLevel="1" x14ac:dyDescent="0.35">
      <c r="A61" s="38" t="s">
        <v>269</v>
      </c>
      <c r="B61" s="85" t="s">
        <v>267</v>
      </c>
      <c r="C61" s="70"/>
      <c r="E61" s="78"/>
      <c r="F61" s="79">
        <v>0</v>
      </c>
      <c r="G61" s="80"/>
      <c r="H61" s="35"/>
      <c r="L61" s="35"/>
      <c r="M61" s="35"/>
      <c r="N61" s="61"/>
    </row>
    <row r="62" spans="1:14" outlineLevel="1" x14ac:dyDescent="0.35">
      <c r="A62" s="38" t="s">
        <v>270</v>
      </c>
      <c r="B62" s="85" t="s">
        <v>267</v>
      </c>
      <c r="C62" s="70"/>
      <c r="E62" s="78"/>
      <c r="F62" s="79">
        <v>0</v>
      </c>
      <c r="G62" s="80"/>
      <c r="H62" s="35"/>
      <c r="L62" s="35"/>
      <c r="M62" s="35"/>
      <c r="N62" s="61"/>
    </row>
    <row r="63" spans="1:14" outlineLevel="1" x14ac:dyDescent="0.35">
      <c r="A63" s="38" t="s">
        <v>271</v>
      </c>
      <c r="B63" s="85" t="s">
        <v>267</v>
      </c>
      <c r="C63" s="70"/>
      <c r="E63" s="78"/>
      <c r="F63" s="79">
        <v>0</v>
      </c>
      <c r="G63" s="80"/>
      <c r="H63" s="35"/>
      <c r="L63" s="35"/>
      <c r="M63" s="35"/>
      <c r="N63" s="61"/>
    </row>
    <row r="64" spans="1:14" outlineLevel="1" x14ac:dyDescent="0.35">
      <c r="A64" s="38" t="s">
        <v>272</v>
      </c>
      <c r="B64" s="85" t="s">
        <v>267</v>
      </c>
      <c r="C64" s="86"/>
      <c r="D64" s="61"/>
      <c r="E64" s="61"/>
      <c r="F64" s="79">
        <v>0</v>
      </c>
      <c r="G64" s="87"/>
      <c r="H64" s="35"/>
      <c r="L64" s="35"/>
      <c r="M64" s="35"/>
      <c r="N64" s="61"/>
    </row>
    <row r="65" spans="1:14" ht="15" customHeight="1" x14ac:dyDescent="0.35">
      <c r="A65" s="63"/>
      <c r="B65" s="64" t="s">
        <v>273</v>
      </c>
      <c r="C65" s="71" t="s">
        <v>274</v>
      </c>
      <c r="D65" s="71" t="s">
        <v>275</v>
      </c>
      <c r="E65" s="65"/>
      <c r="F65" s="66" t="s">
        <v>276</v>
      </c>
      <c r="G65" s="88" t="s">
        <v>277</v>
      </c>
      <c r="H65" s="35"/>
      <c r="L65" s="35"/>
      <c r="M65" s="35"/>
      <c r="N65" s="61"/>
    </row>
    <row r="66" spans="1:14" x14ac:dyDescent="0.35">
      <c r="A66" s="38" t="s">
        <v>278</v>
      </c>
      <c r="B66" s="59" t="s">
        <v>279</v>
      </c>
      <c r="C66" s="89">
        <v>9.4365867807162793</v>
      </c>
      <c r="D66" s="89">
        <v>5.5178463069865371</v>
      </c>
      <c r="E66" s="52"/>
      <c r="F66" s="90"/>
      <c r="G66" s="91"/>
      <c r="H66" s="35"/>
      <c r="L66" s="35"/>
      <c r="M66" s="35"/>
      <c r="N66" s="61"/>
    </row>
    <row r="67" spans="1:14" x14ac:dyDescent="0.35">
      <c r="B67" s="59"/>
      <c r="E67" s="52"/>
      <c r="F67" s="90"/>
      <c r="G67" s="91"/>
      <c r="H67" s="35"/>
      <c r="L67" s="35"/>
      <c r="M67" s="35"/>
      <c r="N67" s="61"/>
    </row>
    <row r="68" spans="1:14" x14ac:dyDescent="0.35">
      <c r="B68" s="59" t="s">
        <v>280</v>
      </c>
      <c r="C68" s="52"/>
      <c r="D68" s="52"/>
      <c r="E68" s="52"/>
      <c r="F68" s="91"/>
      <c r="G68" s="91"/>
      <c r="H68" s="35"/>
      <c r="L68" s="35"/>
      <c r="M68" s="35"/>
      <c r="N68" s="61"/>
    </row>
    <row r="69" spans="1:14" x14ac:dyDescent="0.35">
      <c r="B69" s="59" t="s">
        <v>281</v>
      </c>
      <c r="E69" s="52"/>
      <c r="F69" s="91"/>
      <c r="G69" s="91"/>
      <c r="H69" s="35"/>
      <c r="L69" s="35"/>
      <c r="M69" s="35"/>
      <c r="N69" s="61"/>
    </row>
    <row r="70" spans="1:14" x14ac:dyDescent="0.35">
      <c r="A70" s="38" t="s">
        <v>282</v>
      </c>
      <c r="B70" s="92" t="s">
        <v>283</v>
      </c>
      <c r="C70" s="89">
        <v>182.26424991997527</v>
      </c>
      <c r="D70" s="89">
        <v>426.06504225800421</v>
      </c>
      <c r="E70" s="92"/>
      <c r="F70" s="79">
        <v>6.3369906521584182E-2</v>
      </c>
      <c r="G70" s="79">
        <v>0.14813492998138136</v>
      </c>
      <c r="H70" s="35"/>
      <c r="L70" s="35"/>
      <c r="M70" s="35"/>
      <c r="N70" s="61"/>
    </row>
    <row r="71" spans="1:14" x14ac:dyDescent="0.35">
      <c r="A71" s="38" t="s">
        <v>284</v>
      </c>
      <c r="B71" s="92" t="s">
        <v>285</v>
      </c>
      <c r="C71" s="89">
        <v>178.42042041004325</v>
      </c>
      <c r="D71" s="89">
        <v>369.32445279552411</v>
      </c>
      <c r="E71" s="92"/>
      <c r="F71" s="79">
        <v>6.2033478138968028E-2</v>
      </c>
      <c r="G71" s="79">
        <v>0.12840727712682734</v>
      </c>
      <c r="H71" s="35"/>
      <c r="L71" s="35"/>
      <c r="M71" s="35"/>
      <c r="N71" s="61"/>
    </row>
    <row r="72" spans="1:14" x14ac:dyDescent="0.35">
      <c r="A72" s="38" t="s">
        <v>286</v>
      </c>
      <c r="B72" s="92" t="s">
        <v>287</v>
      </c>
      <c r="C72" s="89">
        <v>173.40526038000107</v>
      </c>
      <c r="D72" s="89">
        <v>318.77085610649203</v>
      </c>
      <c r="E72" s="92"/>
      <c r="F72" s="79">
        <v>6.0289799812394955E-2</v>
      </c>
      <c r="G72" s="79">
        <v>0.11083072715654856</v>
      </c>
      <c r="H72" s="35"/>
      <c r="L72" s="35"/>
      <c r="M72" s="35"/>
      <c r="N72" s="61"/>
    </row>
    <row r="73" spans="1:14" x14ac:dyDescent="0.35">
      <c r="A73" s="38" t="s">
        <v>288</v>
      </c>
      <c r="B73" s="92" t="s">
        <v>289</v>
      </c>
      <c r="C73" s="89">
        <v>169.91811198996496</v>
      </c>
      <c r="D73" s="89">
        <v>275.72959446819806</v>
      </c>
      <c r="E73" s="92"/>
      <c r="F73" s="79">
        <v>5.9077382854047365E-2</v>
      </c>
      <c r="G73" s="79">
        <v>9.5866077052168361E-2</v>
      </c>
      <c r="H73" s="35"/>
      <c r="L73" s="35"/>
      <c r="M73" s="35"/>
      <c r="N73" s="61"/>
    </row>
    <row r="74" spans="1:14" x14ac:dyDescent="0.35">
      <c r="A74" s="38" t="s">
        <v>290</v>
      </c>
      <c r="B74" s="92" t="s">
        <v>291</v>
      </c>
      <c r="C74" s="89">
        <v>166.84993028001739</v>
      </c>
      <c r="D74" s="89">
        <v>238.34465775281953</v>
      </c>
      <c r="E74" s="92"/>
      <c r="F74" s="79">
        <v>5.8010632856524663E-2</v>
      </c>
      <c r="G74" s="79">
        <v>8.2868026441535486E-2</v>
      </c>
      <c r="H74" s="35"/>
      <c r="L74" s="35"/>
      <c r="M74" s="35"/>
      <c r="N74" s="61"/>
    </row>
    <row r="75" spans="1:14" x14ac:dyDescent="0.35">
      <c r="A75" s="38" t="s">
        <v>292</v>
      </c>
      <c r="B75" s="92" t="s">
        <v>293</v>
      </c>
      <c r="C75" s="89">
        <v>775.70225023000387</v>
      </c>
      <c r="D75" s="89">
        <v>771.74568883226323</v>
      </c>
      <c r="E75" s="92"/>
      <c r="F75" s="79">
        <v>0.26969731643611022</v>
      </c>
      <c r="G75" s="79">
        <v>0.26832169326243882</v>
      </c>
      <c r="H75" s="35"/>
      <c r="L75" s="35"/>
      <c r="M75" s="35"/>
      <c r="N75" s="61"/>
    </row>
    <row r="76" spans="1:14" x14ac:dyDescent="0.35">
      <c r="A76" s="38" t="s">
        <v>294</v>
      </c>
      <c r="B76" s="92" t="s">
        <v>295</v>
      </c>
      <c r="C76" s="89">
        <v>1229.6354337599939</v>
      </c>
      <c r="D76" s="89">
        <v>476.21536475669922</v>
      </c>
      <c r="E76" s="92"/>
      <c r="F76" s="79">
        <v>0.42752148338037066</v>
      </c>
      <c r="G76" s="79">
        <v>0.16557126897910002</v>
      </c>
      <c r="H76" s="35"/>
      <c r="L76" s="35"/>
      <c r="M76" s="35"/>
      <c r="N76" s="61"/>
    </row>
    <row r="77" spans="1:14" x14ac:dyDescent="0.35">
      <c r="A77" s="38" t="s">
        <v>296</v>
      </c>
      <c r="B77" s="93" t="s">
        <v>265</v>
      </c>
      <c r="C77" s="83">
        <f>SUM(C70:C76)</f>
        <v>2876.1956569699996</v>
      </c>
      <c r="D77" s="83">
        <f>SUM(D70:D76)</f>
        <v>2876.1956569700005</v>
      </c>
      <c r="E77" s="59"/>
      <c r="F77" s="84">
        <f>SUM(F70:F76)</f>
        <v>1</v>
      </c>
      <c r="G77" s="84">
        <f>SUM(G70:G76)</f>
        <v>1</v>
      </c>
      <c r="H77" s="35"/>
      <c r="L77" s="35"/>
      <c r="M77" s="35"/>
      <c r="N77" s="61"/>
    </row>
    <row r="78" spans="1:14" outlineLevel="1" x14ac:dyDescent="0.35">
      <c r="A78" s="38" t="s">
        <v>297</v>
      </c>
      <c r="B78" s="94" t="s">
        <v>298</v>
      </c>
      <c r="C78" s="83"/>
      <c r="D78" s="83"/>
      <c r="E78" s="59"/>
      <c r="F78" s="79">
        <v>0</v>
      </c>
      <c r="G78" s="79">
        <v>0</v>
      </c>
      <c r="H78" s="35"/>
      <c r="L78" s="35"/>
      <c r="M78" s="35"/>
      <c r="N78" s="61"/>
    </row>
    <row r="79" spans="1:14" outlineLevel="1" x14ac:dyDescent="0.35">
      <c r="A79" s="38" t="s">
        <v>299</v>
      </c>
      <c r="B79" s="94" t="s">
        <v>300</v>
      </c>
      <c r="C79" s="83"/>
      <c r="D79" s="83"/>
      <c r="E79" s="59"/>
      <c r="F79" s="79">
        <v>0</v>
      </c>
      <c r="G79" s="79">
        <v>0</v>
      </c>
      <c r="H79" s="35"/>
      <c r="L79" s="35"/>
      <c r="M79" s="35"/>
      <c r="N79" s="61"/>
    </row>
    <row r="80" spans="1:14" outlineLevel="1" x14ac:dyDescent="0.35">
      <c r="A80" s="38" t="s">
        <v>301</v>
      </c>
      <c r="B80" s="94" t="s">
        <v>302</v>
      </c>
      <c r="C80" s="83"/>
      <c r="D80" s="83"/>
      <c r="E80" s="59"/>
      <c r="F80" s="79">
        <v>0</v>
      </c>
      <c r="G80" s="79">
        <v>0</v>
      </c>
      <c r="H80" s="35"/>
      <c r="L80" s="35"/>
      <c r="M80" s="35"/>
      <c r="N80" s="61"/>
    </row>
    <row r="81" spans="1:14" outlineLevel="1" x14ac:dyDescent="0.35">
      <c r="A81" s="38" t="s">
        <v>303</v>
      </c>
      <c r="B81" s="94" t="s">
        <v>304</v>
      </c>
      <c r="C81" s="83"/>
      <c r="D81" s="83"/>
      <c r="E81" s="59"/>
      <c r="F81" s="79">
        <v>0</v>
      </c>
      <c r="G81" s="79">
        <v>0</v>
      </c>
      <c r="H81" s="35"/>
      <c r="L81" s="35"/>
      <c r="M81" s="35"/>
      <c r="N81" s="61"/>
    </row>
    <row r="82" spans="1:14" outlineLevel="1" x14ac:dyDescent="0.35">
      <c r="A82" s="38" t="s">
        <v>305</v>
      </c>
      <c r="B82" s="94" t="s">
        <v>306</v>
      </c>
      <c r="C82" s="83"/>
      <c r="D82" s="83"/>
      <c r="E82" s="59"/>
      <c r="F82" s="79">
        <v>0</v>
      </c>
      <c r="G82" s="79">
        <v>0</v>
      </c>
      <c r="H82" s="35"/>
      <c r="L82" s="35"/>
      <c r="M82" s="35"/>
      <c r="N82" s="61"/>
    </row>
    <row r="83" spans="1:14" outlineLevel="1" x14ac:dyDescent="0.35">
      <c r="A83" s="38" t="s">
        <v>307</v>
      </c>
      <c r="B83" s="94"/>
      <c r="C83" s="78"/>
      <c r="D83" s="78"/>
      <c r="E83" s="59"/>
      <c r="F83" s="80"/>
      <c r="G83" s="80"/>
      <c r="H83" s="35"/>
      <c r="L83" s="35"/>
      <c r="M83" s="35"/>
      <c r="N83" s="61"/>
    </row>
    <row r="84" spans="1:14" outlineLevel="1" x14ac:dyDescent="0.35">
      <c r="A84" s="38" t="s">
        <v>308</v>
      </c>
      <c r="B84" s="94"/>
      <c r="C84" s="78"/>
      <c r="D84" s="78"/>
      <c r="E84" s="59"/>
      <c r="F84" s="80"/>
      <c r="G84" s="80"/>
      <c r="H84" s="35"/>
      <c r="L84" s="35"/>
      <c r="M84" s="35"/>
      <c r="N84" s="61"/>
    </row>
    <row r="85" spans="1:14" outlineLevel="1" x14ac:dyDescent="0.35">
      <c r="A85" s="38" t="s">
        <v>309</v>
      </c>
      <c r="B85" s="94"/>
      <c r="C85" s="78"/>
      <c r="D85" s="78"/>
      <c r="E85" s="59"/>
      <c r="F85" s="80"/>
      <c r="G85" s="80"/>
      <c r="H85" s="35"/>
      <c r="L85" s="35"/>
      <c r="M85" s="35"/>
      <c r="N85" s="61"/>
    </row>
    <row r="86" spans="1:14" outlineLevel="1" x14ac:dyDescent="0.35">
      <c r="A86" s="38" t="s">
        <v>310</v>
      </c>
      <c r="B86" s="93"/>
      <c r="C86" s="78"/>
      <c r="D86" s="78"/>
      <c r="E86" s="59"/>
      <c r="F86" s="80">
        <v>0</v>
      </c>
      <c r="G86" s="80">
        <v>0</v>
      </c>
      <c r="H86" s="35"/>
      <c r="L86" s="35"/>
      <c r="M86" s="35"/>
      <c r="N86" s="61"/>
    </row>
    <row r="87" spans="1:14" outlineLevel="1" x14ac:dyDescent="0.35">
      <c r="A87" s="38" t="s">
        <v>311</v>
      </c>
      <c r="B87" s="94"/>
      <c r="C87" s="78"/>
      <c r="D87" s="78"/>
      <c r="E87" s="59"/>
      <c r="F87" s="80">
        <v>0</v>
      </c>
      <c r="G87" s="80">
        <v>0</v>
      </c>
      <c r="H87" s="35"/>
      <c r="L87" s="35"/>
      <c r="M87" s="35"/>
      <c r="N87" s="61"/>
    </row>
    <row r="88" spans="1:14" ht="15" customHeight="1" x14ac:dyDescent="0.35">
      <c r="A88" s="63"/>
      <c r="B88" s="64" t="s">
        <v>312</v>
      </c>
      <c r="C88" s="71" t="s">
        <v>313</v>
      </c>
      <c r="D88" s="71" t="s">
        <v>314</v>
      </c>
      <c r="E88" s="65"/>
      <c r="F88" s="66" t="s">
        <v>315</v>
      </c>
      <c r="G88" s="63" t="s">
        <v>316</v>
      </c>
      <c r="H88" s="35"/>
      <c r="L88" s="35"/>
      <c r="M88" s="35"/>
      <c r="N88" s="61"/>
    </row>
    <row r="89" spans="1:14" x14ac:dyDescent="0.35">
      <c r="A89" s="38" t="s">
        <v>317</v>
      </c>
      <c r="B89" s="59" t="s">
        <v>318</v>
      </c>
      <c r="C89" s="89">
        <f>'D1.Overview'!$E$113</f>
        <v>6.7855902777777777</v>
      </c>
      <c r="D89" s="89">
        <v>7.7855902777777777</v>
      </c>
      <c r="E89" s="52"/>
      <c r="F89" s="95"/>
      <c r="G89" s="96"/>
      <c r="H89" s="35"/>
      <c r="L89" s="35"/>
      <c r="M89" s="35"/>
      <c r="N89" s="61"/>
    </row>
    <row r="90" spans="1:14" x14ac:dyDescent="0.35">
      <c r="B90" s="59"/>
      <c r="C90" s="97"/>
      <c r="D90" s="97"/>
      <c r="E90" s="52"/>
      <c r="F90" s="95"/>
      <c r="G90" s="96"/>
      <c r="H90" s="35"/>
      <c r="L90" s="35"/>
      <c r="M90" s="35"/>
      <c r="N90" s="61"/>
    </row>
    <row r="91" spans="1:14" x14ac:dyDescent="0.35">
      <c r="B91" s="59" t="s">
        <v>319</v>
      </c>
      <c r="C91" s="98"/>
      <c r="D91" s="98"/>
      <c r="E91" s="52"/>
      <c r="F91" s="96"/>
      <c r="G91" s="96"/>
      <c r="H91" s="35"/>
      <c r="L91" s="35"/>
      <c r="M91" s="35"/>
      <c r="N91" s="61"/>
    </row>
    <row r="92" spans="1:14" x14ac:dyDescent="0.35">
      <c r="A92" s="38" t="s">
        <v>320</v>
      </c>
      <c r="B92" s="59" t="s">
        <v>281</v>
      </c>
      <c r="C92" s="97"/>
      <c r="D92" s="97"/>
      <c r="E92" s="52"/>
      <c r="F92" s="96"/>
      <c r="G92" s="96"/>
      <c r="H92" s="35"/>
      <c r="L92" s="35"/>
      <c r="M92" s="35"/>
      <c r="N92" s="61"/>
    </row>
    <row r="93" spans="1:14" x14ac:dyDescent="0.35">
      <c r="A93" s="38" t="s">
        <v>321</v>
      </c>
      <c r="B93" s="92" t="s">
        <v>283</v>
      </c>
      <c r="C93" s="89">
        <f>'D1.Overview'!$D$137</f>
        <v>0</v>
      </c>
      <c r="D93" s="89">
        <f>'D1.Overview'!$D$125</f>
        <v>0</v>
      </c>
      <c r="E93" s="92"/>
      <c r="F93" s="79">
        <f>IF($C$100=0,"",IF(C93="[for completion]","",IF(C93="","",C93/$C$100)))</f>
        <v>0</v>
      </c>
      <c r="G93" s="79">
        <f>IF($D$100=0,"",IF(D93="[Mark as ND1 if not relevant]","",IF(D93="","",D93/$D$100)))</f>
        <v>0</v>
      </c>
      <c r="H93" s="35"/>
      <c r="L93" s="35"/>
      <c r="M93" s="35"/>
      <c r="N93" s="61"/>
    </row>
    <row r="94" spans="1:14" x14ac:dyDescent="0.35">
      <c r="A94" s="38" t="s">
        <v>322</v>
      </c>
      <c r="B94" s="92" t="s">
        <v>285</v>
      </c>
      <c r="C94" s="89">
        <f>'D1.Overview'!$E$137</f>
        <v>0</v>
      </c>
      <c r="D94" s="89">
        <f>'D1.Overview'!$E$125</f>
        <v>0</v>
      </c>
      <c r="E94" s="92"/>
      <c r="F94" s="79">
        <f t="shared" ref="F94:F99" si="0">IF($C$100=0,"",IF(C94="[for completion]","",IF(C94="","",C94/$C$100)))</f>
        <v>0</v>
      </c>
      <c r="G94" s="79">
        <f t="shared" ref="G94:G99" si="1">IF($D$100=0,"",IF(D94="[Mark as ND1 if not relevant]","",IF(D94="","",D94/$D$100)))</f>
        <v>0</v>
      </c>
      <c r="H94" s="35"/>
      <c r="L94" s="35"/>
      <c r="M94" s="35"/>
      <c r="N94" s="61"/>
    </row>
    <row r="95" spans="1:14" x14ac:dyDescent="0.35">
      <c r="A95" s="38" t="s">
        <v>323</v>
      </c>
      <c r="B95" s="92" t="s">
        <v>287</v>
      </c>
      <c r="C95" s="89">
        <f>'D1.Overview'!$F$137</f>
        <v>300</v>
      </c>
      <c r="D95" s="89">
        <f>'D1.Overview'!$F$125</f>
        <v>300</v>
      </c>
      <c r="E95" s="92"/>
      <c r="F95" s="79">
        <f t="shared" si="0"/>
        <v>0.125</v>
      </c>
      <c r="G95" s="79">
        <f t="shared" si="1"/>
        <v>0.125</v>
      </c>
      <c r="H95" s="35"/>
      <c r="L95" s="35"/>
      <c r="M95" s="35"/>
      <c r="N95" s="61"/>
    </row>
    <row r="96" spans="1:14" x14ac:dyDescent="0.35">
      <c r="A96" s="38" t="s">
        <v>324</v>
      </c>
      <c r="B96" s="92" t="s">
        <v>289</v>
      </c>
      <c r="C96" s="89">
        <f>'D1.Overview'!$G$137</f>
        <v>500</v>
      </c>
      <c r="D96" s="89">
        <f>'D1.Overview'!$G$125</f>
        <v>500</v>
      </c>
      <c r="E96" s="92"/>
      <c r="F96" s="79">
        <f t="shared" si="0"/>
        <v>0.20833333333333334</v>
      </c>
      <c r="G96" s="79">
        <f t="shared" si="1"/>
        <v>0.20833333333333334</v>
      </c>
      <c r="H96" s="35"/>
      <c r="L96" s="35"/>
      <c r="M96" s="35"/>
      <c r="N96" s="61"/>
    </row>
    <row r="97" spans="1:14" x14ac:dyDescent="0.35">
      <c r="A97" s="38" t="s">
        <v>325</v>
      </c>
      <c r="B97" s="92" t="s">
        <v>291</v>
      </c>
      <c r="C97" s="89">
        <f>'D1.Overview'!$H$137</f>
        <v>0</v>
      </c>
      <c r="D97" s="89">
        <f>'D1.Overview'!$H$125</f>
        <v>0</v>
      </c>
      <c r="E97" s="92"/>
      <c r="F97" s="79">
        <f t="shared" si="0"/>
        <v>0</v>
      </c>
      <c r="G97" s="79">
        <f t="shared" si="1"/>
        <v>0</v>
      </c>
      <c r="H97" s="35"/>
      <c r="L97" s="35"/>
      <c r="M97" s="35"/>
    </row>
    <row r="98" spans="1:14" x14ac:dyDescent="0.35">
      <c r="A98" s="38" t="s">
        <v>326</v>
      </c>
      <c r="B98" s="92" t="s">
        <v>293</v>
      </c>
      <c r="C98" s="89">
        <f>'D1.Overview'!$I$137</f>
        <v>1525</v>
      </c>
      <c r="D98" s="89">
        <f>'D1.Overview'!$I$125</f>
        <v>1525</v>
      </c>
      <c r="E98" s="92"/>
      <c r="F98" s="79">
        <f t="shared" si="0"/>
        <v>0.63541666666666663</v>
      </c>
      <c r="G98" s="79">
        <f t="shared" si="1"/>
        <v>0.63541666666666663</v>
      </c>
      <c r="H98" s="35"/>
      <c r="L98" s="35"/>
      <c r="M98" s="35"/>
    </row>
    <row r="99" spans="1:14" x14ac:dyDescent="0.35">
      <c r="A99" s="38" t="s">
        <v>327</v>
      </c>
      <c r="B99" s="92" t="s">
        <v>295</v>
      </c>
      <c r="C99" s="89">
        <f>'D1.Overview'!$J$137</f>
        <v>75</v>
      </c>
      <c r="D99" s="89">
        <f>'D1.Overview'!$J$125</f>
        <v>75</v>
      </c>
      <c r="E99" s="92"/>
      <c r="F99" s="79">
        <f t="shared" si="0"/>
        <v>3.125E-2</v>
      </c>
      <c r="G99" s="79">
        <f t="shared" si="1"/>
        <v>3.125E-2</v>
      </c>
      <c r="H99" s="35"/>
      <c r="L99" s="35"/>
      <c r="M99" s="35"/>
    </row>
    <row r="100" spans="1:14" x14ac:dyDescent="0.35">
      <c r="A100" s="38" t="s">
        <v>328</v>
      </c>
      <c r="B100" s="93" t="s">
        <v>265</v>
      </c>
      <c r="C100" s="83">
        <f>SUM(C93:C99)</f>
        <v>2400</v>
      </c>
      <c r="D100" s="83">
        <f>SUM(D93:D99)</f>
        <v>2400</v>
      </c>
      <c r="E100" s="59"/>
      <c r="F100" s="84">
        <f>SUM(F93:F99)</f>
        <v>1</v>
      </c>
      <c r="G100" s="84">
        <f>SUM(G93:G99)</f>
        <v>1</v>
      </c>
      <c r="H100" s="35"/>
      <c r="L100" s="35"/>
      <c r="M100" s="35"/>
    </row>
    <row r="101" spans="1:14" outlineLevel="1" x14ac:dyDescent="0.35">
      <c r="A101" s="38" t="s">
        <v>329</v>
      </c>
      <c r="B101" s="94" t="s">
        <v>298</v>
      </c>
      <c r="C101" s="83"/>
      <c r="D101" s="83"/>
      <c r="E101" s="59"/>
      <c r="F101" s="79">
        <f>IF($C$100=0,"",IF(C101="[for completion]","",C101/$C$100))</f>
        <v>0</v>
      </c>
      <c r="G101" s="79">
        <f>IF($D$100=0,"",IF(D101="[for completion]","",D101/$D$100))</f>
        <v>0</v>
      </c>
      <c r="H101" s="35"/>
      <c r="L101" s="35"/>
      <c r="M101" s="35"/>
    </row>
    <row r="102" spans="1:14" outlineLevel="1" x14ac:dyDescent="0.35">
      <c r="A102" s="38" t="s">
        <v>330</v>
      </c>
      <c r="B102" s="94" t="s">
        <v>300</v>
      </c>
      <c r="C102" s="83"/>
      <c r="D102" s="83"/>
      <c r="E102" s="59"/>
      <c r="F102" s="79">
        <f>IF($C$100=0,"",IF(C102="[for completion]","",C102/$C$100))</f>
        <v>0</v>
      </c>
      <c r="G102" s="79">
        <f>IF($D$100=0,"",IF(D102="[for completion]","",D102/$D$100))</f>
        <v>0</v>
      </c>
      <c r="H102" s="35"/>
      <c r="L102" s="35"/>
      <c r="M102" s="35"/>
    </row>
    <row r="103" spans="1:14" outlineLevel="1" x14ac:dyDescent="0.35">
      <c r="A103" s="38" t="s">
        <v>331</v>
      </c>
      <c r="B103" s="94" t="s">
        <v>302</v>
      </c>
      <c r="C103" s="83"/>
      <c r="D103" s="83"/>
      <c r="E103" s="59"/>
      <c r="F103" s="79">
        <f>IF($C$100=0,"",IF(C103="[for completion]","",C103/$C$100))</f>
        <v>0</v>
      </c>
      <c r="G103" s="79">
        <f>IF($D$100=0,"",IF(D103="[for completion]","",D103/$D$100))</f>
        <v>0</v>
      </c>
      <c r="H103" s="35"/>
      <c r="L103" s="35"/>
      <c r="M103" s="35"/>
    </row>
    <row r="104" spans="1:14" outlineLevel="1" x14ac:dyDescent="0.35">
      <c r="A104" s="38" t="s">
        <v>332</v>
      </c>
      <c r="B104" s="94" t="s">
        <v>304</v>
      </c>
      <c r="C104" s="83"/>
      <c r="D104" s="83"/>
      <c r="E104" s="59"/>
      <c r="F104" s="79">
        <f>IF($C$100=0,"",IF(C104="[for completion]","",C104/$C$100))</f>
        <v>0</v>
      </c>
      <c r="G104" s="79">
        <f>IF($D$100=0,"",IF(D104="[for completion]","",D104/$D$100))</f>
        <v>0</v>
      </c>
      <c r="H104" s="35"/>
      <c r="L104" s="35"/>
      <c r="M104" s="35"/>
    </row>
    <row r="105" spans="1:14" outlineLevel="1" x14ac:dyDescent="0.35">
      <c r="A105" s="38" t="s">
        <v>333</v>
      </c>
      <c r="B105" s="94" t="s">
        <v>306</v>
      </c>
      <c r="C105" s="83"/>
      <c r="D105" s="83"/>
      <c r="E105" s="59"/>
      <c r="F105" s="79">
        <f>IF($C$100=0,"",IF(C105="[for completion]","",C105/$C$100))</f>
        <v>0</v>
      </c>
      <c r="G105" s="79">
        <f>IF($D$100=0,"",IF(D105="[for completion]","",D105/$D$100))</f>
        <v>0</v>
      </c>
      <c r="H105" s="35"/>
      <c r="L105" s="35"/>
      <c r="M105" s="35"/>
    </row>
    <row r="106" spans="1:14" outlineLevel="1" x14ac:dyDescent="0.35">
      <c r="A106" s="38" t="s">
        <v>334</v>
      </c>
      <c r="B106" s="94"/>
      <c r="C106" s="78"/>
      <c r="D106" s="78"/>
      <c r="E106" s="59"/>
      <c r="F106" s="80"/>
      <c r="G106" s="80"/>
      <c r="H106" s="35"/>
      <c r="L106" s="35"/>
      <c r="M106" s="35"/>
    </row>
    <row r="107" spans="1:14" outlineLevel="1" x14ac:dyDescent="0.35">
      <c r="A107" s="38" t="s">
        <v>335</v>
      </c>
      <c r="B107" s="94"/>
      <c r="C107" s="78"/>
      <c r="D107" s="78"/>
      <c r="E107" s="59"/>
      <c r="F107" s="80"/>
      <c r="G107" s="80"/>
      <c r="H107" s="35"/>
      <c r="L107" s="35"/>
      <c r="M107" s="35"/>
    </row>
    <row r="108" spans="1:14" outlineLevel="1" x14ac:dyDescent="0.35">
      <c r="A108" s="38" t="s">
        <v>336</v>
      </c>
      <c r="B108" s="93"/>
      <c r="C108" s="78"/>
      <c r="D108" s="78"/>
      <c r="E108" s="59"/>
      <c r="F108" s="80"/>
      <c r="G108" s="80"/>
      <c r="H108" s="35"/>
      <c r="L108" s="35"/>
      <c r="M108" s="35"/>
    </row>
    <row r="109" spans="1:14" outlineLevel="1" x14ac:dyDescent="0.35">
      <c r="A109" s="38" t="s">
        <v>337</v>
      </c>
      <c r="B109" s="94"/>
      <c r="C109" s="78"/>
      <c r="D109" s="78"/>
      <c r="E109" s="59"/>
      <c r="F109" s="80"/>
      <c r="G109" s="80"/>
      <c r="H109" s="35"/>
      <c r="L109" s="35"/>
      <c r="M109" s="35"/>
    </row>
    <row r="110" spans="1:14" outlineLevel="1" x14ac:dyDescent="0.35">
      <c r="A110" s="38" t="s">
        <v>338</v>
      </c>
      <c r="B110" s="94"/>
      <c r="C110" s="78"/>
      <c r="D110" s="78"/>
      <c r="E110" s="59"/>
      <c r="F110" s="80"/>
      <c r="G110" s="80"/>
      <c r="H110" s="35"/>
      <c r="L110" s="35"/>
      <c r="M110" s="35"/>
    </row>
    <row r="111" spans="1:14" ht="15" customHeight="1" x14ac:dyDescent="0.35">
      <c r="A111" s="63"/>
      <c r="B111" s="99" t="s">
        <v>339</v>
      </c>
      <c r="C111" s="66" t="s">
        <v>340</v>
      </c>
      <c r="D111" s="66" t="s">
        <v>341</v>
      </c>
      <c r="E111" s="65"/>
      <c r="F111" s="66" t="s">
        <v>342</v>
      </c>
      <c r="G111" s="66" t="s">
        <v>343</v>
      </c>
      <c r="H111" s="35"/>
      <c r="L111" s="35"/>
      <c r="M111" s="35"/>
    </row>
    <row r="112" spans="1:14" s="101" customFormat="1" x14ac:dyDescent="0.35">
      <c r="A112" s="38" t="s">
        <v>344</v>
      </c>
      <c r="B112" s="59" t="s">
        <v>180</v>
      </c>
      <c r="C112" s="100">
        <v>2928.8122951500045</v>
      </c>
      <c r="D112" s="100">
        <v>2928.8122951500045</v>
      </c>
      <c r="E112" s="80"/>
      <c r="F112" s="79">
        <f>IF($C$129=0,"",IF(C112="[for completion]","",IF(C112="","",C112/$C$129)))</f>
        <v>1</v>
      </c>
      <c r="G112" s="79">
        <f>IF($D$129=0,"",IF(D112="[for completion]","",IF(D112="","",D112/$D$129)))</f>
        <v>1</v>
      </c>
      <c r="I112" s="38"/>
      <c r="J112" s="38"/>
      <c r="K112" s="38"/>
      <c r="L112" s="35" t="s">
        <v>345</v>
      </c>
      <c r="M112" s="35"/>
      <c r="N112" s="35"/>
    </row>
    <row r="113" spans="1:14" s="101" customFormat="1" x14ac:dyDescent="0.35">
      <c r="A113" s="38" t="s">
        <v>346</v>
      </c>
      <c r="B113" s="59" t="s">
        <v>347</v>
      </c>
      <c r="C113" s="69">
        <v>0</v>
      </c>
      <c r="D113" s="69">
        <v>0</v>
      </c>
      <c r="E113" s="80"/>
      <c r="F113" s="79">
        <f t="shared" ref="F113:F128" si="2">IF($C$129=0,"",IF(C113="[for completion]","",IF(C113="","",C113/$C$129)))</f>
        <v>0</v>
      </c>
      <c r="G113" s="79">
        <f t="shared" ref="G113:G128" si="3">IF($D$129=0,"",IF(D113="[for completion]","",IF(D113="","",D113/$D$129)))</f>
        <v>0</v>
      </c>
      <c r="I113" s="38"/>
      <c r="J113" s="38"/>
      <c r="K113" s="38"/>
      <c r="L113" s="59" t="s">
        <v>347</v>
      </c>
      <c r="M113" s="35"/>
      <c r="N113" s="35"/>
    </row>
    <row r="114" spans="1:14" s="101" customFormat="1" x14ac:dyDescent="0.35">
      <c r="A114" s="38" t="s">
        <v>348</v>
      </c>
      <c r="B114" s="59" t="s">
        <v>349</v>
      </c>
      <c r="C114" s="69">
        <v>0</v>
      </c>
      <c r="D114" s="69">
        <v>0</v>
      </c>
      <c r="E114" s="80"/>
      <c r="F114" s="79">
        <f t="shared" si="2"/>
        <v>0</v>
      </c>
      <c r="G114" s="79">
        <f t="shared" si="3"/>
        <v>0</v>
      </c>
      <c r="I114" s="38"/>
      <c r="J114" s="38"/>
      <c r="K114" s="38"/>
      <c r="L114" s="59" t="s">
        <v>349</v>
      </c>
      <c r="M114" s="35"/>
      <c r="N114" s="35"/>
    </row>
    <row r="115" spans="1:14" s="101" customFormat="1" x14ac:dyDescent="0.35">
      <c r="A115" s="38" t="s">
        <v>350</v>
      </c>
      <c r="B115" s="59" t="s">
        <v>351</v>
      </c>
      <c r="C115" s="69">
        <v>0</v>
      </c>
      <c r="D115" s="69">
        <v>0</v>
      </c>
      <c r="E115" s="80"/>
      <c r="F115" s="79">
        <f t="shared" si="2"/>
        <v>0</v>
      </c>
      <c r="G115" s="79">
        <f t="shared" si="3"/>
        <v>0</v>
      </c>
      <c r="I115" s="38"/>
      <c r="J115" s="38"/>
      <c r="K115" s="38"/>
      <c r="L115" s="59" t="s">
        <v>351</v>
      </c>
      <c r="M115" s="35"/>
      <c r="N115" s="35"/>
    </row>
    <row r="116" spans="1:14" s="101" customFormat="1" x14ac:dyDescent="0.35">
      <c r="A116" s="38" t="s">
        <v>352</v>
      </c>
      <c r="B116" s="59" t="s">
        <v>353</v>
      </c>
      <c r="C116" s="69">
        <v>0</v>
      </c>
      <c r="D116" s="69">
        <v>0</v>
      </c>
      <c r="E116" s="80"/>
      <c r="F116" s="79">
        <f t="shared" si="2"/>
        <v>0</v>
      </c>
      <c r="G116" s="79">
        <f t="shared" si="3"/>
        <v>0</v>
      </c>
      <c r="I116" s="38"/>
      <c r="J116" s="38"/>
      <c r="K116" s="38"/>
      <c r="L116" s="59" t="s">
        <v>353</v>
      </c>
      <c r="M116" s="35"/>
      <c r="N116" s="35"/>
    </row>
    <row r="117" spans="1:14" s="101" customFormat="1" x14ac:dyDescent="0.35">
      <c r="A117" s="38" t="s">
        <v>354</v>
      </c>
      <c r="B117" s="59" t="s">
        <v>355</v>
      </c>
      <c r="C117" s="69">
        <v>0</v>
      </c>
      <c r="D117" s="69">
        <v>0</v>
      </c>
      <c r="E117" s="59"/>
      <c r="F117" s="79">
        <f t="shared" si="2"/>
        <v>0</v>
      </c>
      <c r="G117" s="79">
        <f t="shared" si="3"/>
        <v>0</v>
      </c>
      <c r="I117" s="38"/>
      <c r="J117" s="38"/>
      <c r="K117" s="38"/>
      <c r="L117" s="59" t="s">
        <v>355</v>
      </c>
      <c r="M117" s="35"/>
      <c r="N117" s="35"/>
    </row>
    <row r="118" spans="1:14" x14ac:dyDescent="0.35">
      <c r="A118" s="38" t="s">
        <v>356</v>
      </c>
      <c r="B118" s="59" t="s">
        <v>357</v>
      </c>
      <c r="C118" s="69">
        <v>0</v>
      </c>
      <c r="D118" s="69">
        <v>0</v>
      </c>
      <c r="E118" s="59"/>
      <c r="F118" s="79">
        <f t="shared" si="2"/>
        <v>0</v>
      </c>
      <c r="G118" s="79">
        <f t="shared" si="3"/>
        <v>0</v>
      </c>
      <c r="L118" s="59" t="s">
        <v>357</v>
      </c>
      <c r="M118" s="35"/>
    </row>
    <row r="119" spans="1:14" x14ac:dyDescent="0.35">
      <c r="A119" s="38" t="s">
        <v>358</v>
      </c>
      <c r="B119" s="59" t="s">
        <v>359</v>
      </c>
      <c r="C119" s="69">
        <v>0</v>
      </c>
      <c r="D119" s="69">
        <v>0</v>
      </c>
      <c r="E119" s="59"/>
      <c r="F119" s="79">
        <f t="shared" si="2"/>
        <v>0</v>
      </c>
      <c r="G119" s="79">
        <f t="shared" si="3"/>
        <v>0</v>
      </c>
      <c r="L119" s="59" t="s">
        <v>359</v>
      </c>
      <c r="M119" s="35"/>
    </row>
    <row r="120" spans="1:14" x14ac:dyDescent="0.35">
      <c r="A120" s="38" t="s">
        <v>360</v>
      </c>
      <c r="B120" s="59" t="s">
        <v>361</v>
      </c>
      <c r="C120" s="69">
        <v>0</v>
      </c>
      <c r="D120" s="69">
        <v>0</v>
      </c>
      <c r="E120" s="59"/>
      <c r="F120" s="79">
        <f t="shared" si="2"/>
        <v>0</v>
      </c>
      <c r="G120" s="79">
        <f t="shared" si="3"/>
        <v>0</v>
      </c>
      <c r="L120" s="59" t="s">
        <v>361</v>
      </c>
      <c r="M120" s="35"/>
    </row>
    <row r="121" spans="1:14" x14ac:dyDescent="0.35">
      <c r="A121" s="38" t="s">
        <v>362</v>
      </c>
      <c r="B121" s="59" t="s">
        <v>363</v>
      </c>
      <c r="C121" s="69">
        <v>0</v>
      </c>
      <c r="D121" s="69">
        <v>0</v>
      </c>
      <c r="E121" s="59"/>
      <c r="F121" s="79">
        <f t="shared" si="2"/>
        <v>0</v>
      </c>
      <c r="G121" s="79">
        <f t="shared" si="3"/>
        <v>0</v>
      </c>
      <c r="L121" s="59"/>
      <c r="M121" s="35"/>
    </row>
    <row r="122" spans="1:14" x14ac:dyDescent="0.35">
      <c r="A122" s="38" t="s">
        <v>364</v>
      </c>
      <c r="B122" s="59" t="s">
        <v>365</v>
      </c>
      <c r="C122" s="69">
        <v>0</v>
      </c>
      <c r="D122" s="69">
        <v>0</v>
      </c>
      <c r="E122" s="59"/>
      <c r="F122" s="79">
        <f t="shared" si="2"/>
        <v>0</v>
      </c>
      <c r="G122" s="79">
        <f t="shared" si="3"/>
        <v>0</v>
      </c>
      <c r="L122" s="59" t="s">
        <v>365</v>
      </c>
      <c r="M122" s="35"/>
    </row>
    <row r="123" spans="1:14" x14ac:dyDescent="0.35">
      <c r="A123" s="38" t="s">
        <v>366</v>
      </c>
      <c r="B123" s="59" t="s">
        <v>367</v>
      </c>
      <c r="C123" s="69">
        <v>0</v>
      </c>
      <c r="D123" s="69">
        <v>0</v>
      </c>
      <c r="E123" s="59"/>
      <c r="F123" s="79">
        <f t="shared" si="2"/>
        <v>0</v>
      </c>
      <c r="G123" s="79">
        <f t="shared" si="3"/>
        <v>0</v>
      </c>
      <c r="L123" s="59" t="s">
        <v>367</v>
      </c>
      <c r="M123" s="35"/>
    </row>
    <row r="124" spans="1:14" x14ac:dyDescent="0.35">
      <c r="A124" s="38" t="s">
        <v>368</v>
      </c>
      <c r="B124" s="92" t="s">
        <v>369</v>
      </c>
      <c r="C124" s="69">
        <v>0</v>
      </c>
      <c r="D124" s="69">
        <v>0</v>
      </c>
      <c r="E124" s="59"/>
      <c r="F124" s="79">
        <f t="shared" si="2"/>
        <v>0</v>
      </c>
      <c r="G124" s="79">
        <f t="shared" si="3"/>
        <v>0</v>
      </c>
      <c r="L124" s="92" t="s">
        <v>369</v>
      </c>
      <c r="M124" s="35"/>
    </row>
    <row r="125" spans="1:14" x14ac:dyDescent="0.35">
      <c r="A125" s="38" t="s">
        <v>370</v>
      </c>
      <c r="B125" s="59" t="s">
        <v>371</v>
      </c>
      <c r="C125" s="69">
        <v>0</v>
      </c>
      <c r="D125" s="69">
        <v>0</v>
      </c>
      <c r="E125" s="59"/>
      <c r="F125" s="79">
        <f t="shared" si="2"/>
        <v>0</v>
      </c>
      <c r="G125" s="79">
        <f t="shared" si="3"/>
        <v>0</v>
      </c>
      <c r="L125" s="59" t="s">
        <v>371</v>
      </c>
      <c r="M125" s="35"/>
    </row>
    <row r="126" spans="1:14" x14ac:dyDescent="0.35">
      <c r="A126" s="38" t="s">
        <v>372</v>
      </c>
      <c r="B126" s="59" t="s">
        <v>373</v>
      </c>
      <c r="C126" s="69">
        <v>0</v>
      </c>
      <c r="D126" s="69">
        <v>0</v>
      </c>
      <c r="E126" s="59"/>
      <c r="F126" s="79">
        <f t="shared" si="2"/>
        <v>0</v>
      </c>
      <c r="G126" s="79">
        <f t="shared" si="3"/>
        <v>0</v>
      </c>
      <c r="H126" s="61"/>
      <c r="L126" s="59" t="s">
        <v>373</v>
      </c>
      <c r="M126" s="35"/>
    </row>
    <row r="127" spans="1:14" x14ac:dyDescent="0.35">
      <c r="A127" s="38" t="s">
        <v>374</v>
      </c>
      <c r="B127" s="59" t="s">
        <v>375</v>
      </c>
      <c r="C127" s="69">
        <v>0</v>
      </c>
      <c r="D127" s="69">
        <v>0</v>
      </c>
      <c r="E127" s="59"/>
      <c r="F127" s="79">
        <f t="shared" si="2"/>
        <v>0</v>
      </c>
      <c r="G127" s="79">
        <f t="shared" si="3"/>
        <v>0</v>
      </c>
      <c r="H127" s="35"/>
      <c r="L127" s="59" t="s">
        <v>375</v>
      </c>
      <c r="M127" s="35"/>
    </row>
    <row r="128" spans="1:14" x14ac:dyDescent="0.35">
      <c r="A128" s="38" t="s">
        <v>376</v>
      </c>
      <c r="B128" s="59" t="s">
        <v>263</v>
      </c>
      <c r="C128" s="69">
        <v>0</v>
      </c>
      <c r="D128" s="69">
        <v>0</v>
      </c>
      <c r="E128" s="59"/>
      <c r="F128" s="79">
        <f t="shared" si="2"/>
        <v>0</v>
      </c>
      <c r="G128" s="79">
        <f t="shared" si="3"/>
        <v>0</v>
      </c>
      <c r="H128" s="35"/>
      <c r="L128" s="35"/>
      <c r="M128" s="35"/>
    </row>
    <row r="129" spans="1:14" x14ac:dyDescent="0.35">
      <c r="A129" s="38" t="s">
        <v>377</v>
      </c>
      <c r="B129" s="93" t="s">
        <v>265</v>
      </c>
      <c r="C129" s="70">
        <f>SUM(C112:C128)</f>
        <v>2928.8122951500045</v>
      </c>
      <c r="D129" s="70">
        <f>SUM(D112:D128)</f>
        <v>2928.8122951500045</v>
      </c>
      <c r="E129" s="59"/>
      <c r="F129" s="73">
        <f>SUM(F112:F128)</f>
        <v>1</v>
      </c>
      <c r="G129" s="73">
        <f>SUM(G112:G128)</f>
        <v>1</v>
      </c>
      <c r="H129" s="35"/>
      <c r="L129" s="35"/>
      <c r="M129" s="35"/>
    </row>
    <row r="130" spans="1:14" outlineLevel="1" x14ac:dyDescent="0.35">
      <c r="A130" s="38" t="s">
        <v>378</v>
      </c>
      <c r="B130" s="85" t="s">
        <v>267</v>
      </c>
      <c r="C130" s="70"/>
      <c r="D130" s="70"/>
      <c r="E130" s="59"/>
      <c r="F130" s="79" t="str">
        <f>IF($C$129=0,"",IF(C130="[for completion]","",IF(C130="","",C130/$C$129)))</f>
        <v/>
      </c>
      <c r="G130" s="79" t="str">
        <f>IF($D$129=0,"",IF(D130="[for completion]","",IF(D130="","",D130/$D$129)))</f>
        <v/>
      </c>
      <c r="H130" s="35"/>
      <c r="L130" s="35"/>
      <c r="M130" s="35"/>
    </row>
    <row r="131" spans="1:14" outlineLevel="1" x14ac:dyDescent="0.35">
      <c r="A131" s="38" t="s">
        <v>379</v>
      </c>
      <c r="B131" s="85" t="s">
        <v>267</v>
      </c>
      <c r="C131" s="70"/>
      <c r="D131" s="70"/>
      <c r="E131" s="59"/>
      <c r="F131" s="79">
        <f t="shared" ref="F131:F136" si="4">IF($C$129=0,"",IF(C131="[for completion]","",C131/$C$129))</f>
        <v>0</v>
      </c>
      <c r="G131" s="79">
        <f t="shared" ref="G131:G136" si="5">IF($D$129=0,"",IF(D131="[for completion]","",D131/$D$129))</f>
        <v>0</v>
      </c>
      <c r="H131" s="35"/>
      <c r="L131" s="35"/>
      <c r="M131" s="35"/>
    </row>
    <row r="132" spans="1:14" outlineLevel="1" x14ac:dyDescent="0.35">
      <c r="A132" s="38" t="s">
        <v>380</v>
      </c>
      <c r="B132" s="85" t="s">
        <v>267</v>
      </c>
      <c r="C132" s="70"/>
      <c r="D132" s="70"/>
      <c r="E132" s="59"/>
      <c r="F132" s="79">
        <f t="shared" si="4"/>
        <v>0</v>
      </c>
      <c r="G132" s="79">
        <f t="shared" si="5"/>
        <v>0</v>
      </c>
      <c r="H132" s="35"/>
      <c r="L132" s="35"/>
      <c r="M132" s="35"/>
    </row>
    <row r="133" spans="1:14" outlineLevel="1" x14ac:dyDescent="0.35">
      <c r="A133" s="38" t="s">
        <v>381</v>
      </c>
      <c r="B133" s="85" t="s">
        <v>267</v>
      </c>
      <c r="C133" s="70"/>
      <c r="D133" s="70"/>
      <c r="E133" s="59"/>
      <c r="F133" s="79">
        <f t="shared" si="4"/>
        <v>0</v>
      </c>
      <c r="G133" s="79">
        <f t="shared" si="5"/>
        <v>0</v>
      </c>
      <c r="H133" s="35"/>
      <c r="L133" s="35"/>
      <c r="M133" s="35"/>
    </row>
    <row r="134" spans="1:14" outlineLevel="1" x14ac:dyDescent="0.35">
      <c r="A134" s="38" t="s">
        <v>382</v>
      </c>
      <c r="B134" s="85" t="s">
        <v>267</v>
      </c>
      <c r="C134" s="70"/>
      <c r="D134" s="70"/>
      <c r="E134" s="59"/>
      <c r="F134" s="79">
        <f t="shared" si="4"/>
        <v>0</v>
      </c>
      <c r="G134" s="79">
        <f t="shared" si="5"/>
        <v>0</v>
      </c>
      <c r="H134" s="35"/>
      <c r="L134" s="35"/>
      <c r="M134" s="35"/>
    </row>
    <row r="135" spans="1:14" outlineLevel="1" x14ac:dyDescent="0.35">
      <c r="A135" s="38" t="s">
        <v>383</v>
      </c>
      <c r="B135" s="85" t="s">
        <v>267</v>
      </c>
      <c r="C135" s="70"/>
      <c r="D135" s="70"/>
      <c r="E135" s="59"/>
      <c r="F135" s="79">
        <f t="shared" si="4"/>
        <v>0</v>
      </c>
      <c r="G135" s="79">
        <f t="shared" si="5"/>
        <v>0</v>
      </c>
      <c r="H135" s="35"/>
      <c r="L135" s="35"/>
      <c r="M135" s="35"/>
    </row>
    <row r="136" spans="1:14" outlineLevel="1" x14ac:dyDescent="0.35">
      <c r="A136" s="38" t="s">
        <v>384</v>
      </c>
      <c r="B136" s="85" t="s">
        <v>267</v>
      </c>
      <c r="C136" s="70"/>
      <c r="D136" s="70"/>
      <c r="E136" s="59"/>
      <c r="F136" s="79">
        <f t="shared" si="4"/>
        <v>0</v>
      </c>
      <c r="G136" s="79">
        <f t="shared" si="5"/>
        <v>0</v>
      </c>
      <c r="H136" s="35"/>
      <c r="L136" s="35"/>
      <c r="M136" s="35"/>
    </row>
    <row r="137" spans="1:14" ht="15" customHeight="1" x14ac:dyDescent="0.35">
      <c r="A137" s="63"/>
      <c r="B137" s="64" t="s">
        <v>385</v>
      </c>
      <c r="C137" s="66" t="s">
        <v>340</v>
      </c>
      <c r="D137" s="66" t="s">
        <v>341</v>
      </c>
      <c r="E137" s="65"/>
      <c r="F137" s="66" t="s">
        <v>342</v>
      </c>
      <c r="G137" s="66" t="s">
        <v>343</v>
      </c>
      <c r="H137" s="35"/>
      <c r="L137" s="35"/>
      <c r="M137" s="35"/>
    </row>
    <row r="138" spans="1:14" s="101" customFormat="1" x14ac:dyDescent="0.35">
      <c r="A138" s="38" t="s">
        <v>386</v>
      </c>
      <c r="B138" s="59" t="s">
        <v>180</v>
      </c>
      <c r="C138" s="100">
        <f>C39</f>
        <v>2400</v>
      </c>
      <c r="D138" s="100">
        <f>C39</f>
        <v>2400</v>
      </c>
      <c r="E138" s="80"/>
      <c r="F138" s="79">
        <f>IF($C$155=0,"",IF(C138="[for completion]","",IF(C138="","",C138/$C$155)))</f>
        <v>1</v>
      </c>
      <c r="G138" s="79">
        <f>IF($D$155=0,"",IF(D138="[for completion]","",IF(D138="","",D138/$D$155)))</f>
        <v>1</v>
      </c>
      <c r="H138" s="35"/>
      <c r="I138" s="38"/>
      <c r="J138" s="38"/>
      <c r="K138" s="38"/>
      <c r="L138" s="35"/>
      <c r="M138" s="35"/>
      <c r="N138" s="35"/>
    </row>
    <row r="139" spans="1:14" s="101" customFormat="1" x14ac:dyDescent="0.35">
      <c r="A139" s="38" t="s">
        <v>387</v>
      </c>
      <c r="B139" s="59" t="s">
        <v>347</v>
      </c>
      <c r="C139" s="69">
        <v>0</v>
      </c>
      <c r="D139" s="69">
        <v>0</v>
      </c>
      <c r="E139" s="80"/>
      <c r="F139" s="79">
        <f t="shared" ref="F139:F154" si="6">IF($C$155=0,"",IF(C139="[for completion]","",IF(C139="","",C139/$C$155)))</f>
        <v>0</v>
      </c>
      <c r="G139" s="79">
        <f t="shared" ref="G139:G154" si="7">IF($D$155=0,"",IF(D139="[for completion]","",IF(D139="","",D139/$D$155)))</f>
        <v>0</v>
      </c>
      <c r="H139" s="35"/>
      <c r="I139" s="38"/>
      <c r="J139" s="38"/>
      <c r="K139" s="38"/>
      <c r="L139" s="35"/>
      <c r="M139" s="35"/>
      <c r="N139" s="35"/>
    </row>
    <row r="140" spans="1:14" s="101" customFormat="1" x14ac:dyDescent="0.35">
      <c r="A140" s="38" t="s">
        <v>388</v>
      </c>
      <c r="B140" s="59" t="s">
        <v>349</v>
      </c>
      <c r="C140" s="69">
        <v>0</v>
      </c>
      <c r="D140" s="69">
        <v>0</v>
      </c>
      <c r="E140" s="80"/>
      <c r="F140" s="79">
        <f t="shared" si="6"/>
        <v>0</v>
      </c>
      <c r="G140" s="79">
        <f t="shared" si="7"/>
        <v>0</v>
      </c>
      <c r="H140" s="35"/>
      <c r="I140" s="38"/>
      <c r="J140" s="38"/>
      <c r="K140" s="38"/>
      <c r="L140" s="35"/>
      <c r="M140" s="35"/>
      <c r="N140" s="35"/>
    </row>
    <row r="141" spans="1:14" s="101" customFormat="1" x14ac:dyDescent="0.35">
      <c r="A141" s="38" t="s">
        <v>389</v>
      </c>
      <c r="B141" s="59" t="s">
        <v>351</v>
      </c>
      <c r="C141" s="69">
        <v>0</v>
      </c>
      <c r="D141" s="69">
        <v>0</v>
      </c>
      <c r="E141" s="80"/>
      <c r="F141" s="79">
        <f t="shared" si="6"/>
        <v>0</v>
      </c>
      <c r="G141" s="79">
        <f t="shared" si="7"/>
        <v>0</v>
      </c>
      <c r="H141" s="35"/>
      <c r="I141" s="38"/>
      <c r="J141" s="38"/>
      <c r="K141" s="38"/>
      <c r="L141" s="35"/>
      <c r="M141" s="35"/>
      <c r="N141" s="35"/>
    </row>
    <row r="142" spans="1:14" s="101" customFormat="1" x14ac:dyDescent="0.35">
      <c r="A142" s="38" t="s">
        <v>390</v>
      </c>
      <c r="B142" s="59" t="s">
        <v>353</v>
      </c>
      <c r="C142" s="69">
        <v>0</v>
      </c>
      <c r="D142" s="69">
        <v>0</v>
      </c>
      <c r="E142" s="80"/>
      <c r="F142" s="79">
        <f t="shared" si="6"/>
        <v>0</v>
      </c>
      <c r="G142" s="79">
        <f t="shared" si="7"/>
        <v>0</v>
      </c>
      <c r="H142" s="35"/>
      <c r="I142" s="38"/>
      <c r="J142" s="38"/>
      <c r="K142" s="38"/>
      <c r="L142" s="35"/>
      <c r="M142" s="35"/>
      <c r="N142" s="35"/>
    </row>
    <row r="143" spans="1:14" s="101" customFormat="1" x14ac:dyDescent="0.35">
      <c r="A143" s="38" t="s">
        <v>391</v>
      </c>
      <c r="B143" s="59" t="s">
        <v>355</v>
      </c>
      <c r="C143" s="69">
        <v>0</v>
      </c>
      <c r="D143" s="69">
        <v>0</v>
      </c>
      <c r="E143" s="59"/>
      <c r="F143" s="79">
        <f t="shared" si="6"/>
        <v>0</v>
      </c>
      <c r="G143" s="79">
        <f t="shared" si="7"/>
        <v>0</v>
      </c>
      <c r="H143" s="35"/>
      <c r="I143" s="38"/>
      <c r="J143" s="38"/>
      <c r="K143" s="38"/>
      <c r="L143" s="35"/>
      <c r="M143" s="35"/>
      <c r="N143" s="35"/>
    </row>
    <row r="144" spans="1:14" x14ac:dyDescent="0.35">
      <c r="A144" s="38" t="s">
        <v>392</v>
      </c>
      <c r="B144" s="59" t="s">
        <v>357</v>
      </c>
      <c r="C144" s="69">
        <v>0</v>
      </c>
      <c r="D144" s="69">
        <v>0</v>
      </c>
      <c r="E144" s="59"/>
      <c r="F144" s="79">
        <f t="shared" si="6"/>
        <v>0</v>
      </c>
      <c r="G144" s="79">
        <f t="shared" si="7"/>
        <v>0</v>
      </c>
      <c r="H144" s="35"/>
      <c r="L144" s="35"/>
      <c r="M144" s="35"/>
    </row>
    <row r="145" spans="1:14" x14ac:dyDescent="0.35">
      <c r="A145" s="38" t="s">
        <v>393</v>
      </c>
      <c r="B145" s="59" t="s">
        <v>359</v>
      </c>
      <c r="C145" s="69">
        <v>0</v>
      </c>
      <c r="D145" s="69">
        <v>0</v>
      </c>
      <c r="E145" s="59"/>
      <c r="F145" s="79">
        <f t="shared" si="6"/>
        <v>0</v>
      </c>
      <c r="G145" s="79">
        <f t="shared" si="7"/>
        <v>0</v>
      </c>
      <c r="H145" s="35"/>
      <c r="L145" s="35"/>
      <c r="M145" s="35"/>
      <c r="N145" s="61"/>
    </row>
    <row r="146" spans="1:14" x14ac:dyDescent="0.35">
      <c r="A146" s="38" t="s">
        <v>394</v>
      </c>
      <c r="B146" s="59" t="s">
        <v>361</v>
      </c>
      <c r="C146" s="69">
        <v>0</v>
      </c>
      <c r="D146" s="69">
        <v>0</v>
      </c>
      <c r="E146" s="59"/>
      <c r="F146" s="79">
        <f t="shared" si="6"/>
        <v>0</v>
      </c>
      <c r="G146" s="79">
        <f t="shared" si="7"/>
        <v>0</v>
      </c>
      <c r="H146" s="35"/>
      <c r="L146" s="35"/>
      <c r="M146" s="35"/>
      <c r="N146" s="61"/>
    </row>
    <row r="147" spans="1:14" x14ac:dyDescent="0.35">
      <c r="A147" s="38" t="s">
        <v>395</v>
      </c>
      <c r="B147" s="59" t="s">
        <v>363</v>
      </c>
      <c r="C147" s="69">
        <v>0</v>
      </c>
      <c r="D147" s="69">
        <v>0</v>
      </c>
      <c r="E147" s="59"/>
      <c r="F147" s="79">
        <f t="shared" si="6"/>
        <v>0</v>
      </c>
      <c r="G147" s="79">
        <f t="shared" si="7"/>
        <v>0</v>
      </c>
      <c r="H147" s="35"/>
      <c r="L147" s="35"/>
      <c r="M147" s="35"/>
      <c r="N147" s="61"/>
    </row>
    <row r="148" spans="1:14" x14ac:dyDescent="0.35">
      <c r="A148" s="38" t="s">
        <v>396</v>
      </c>
      <c r="B148" s="59" t="s">
        <v>365</v>
      </c>
      <c r="C148" s="69">
        <v>0</v>
      </c>
      <c r="D148" s="69">
        <v>0</v>
      </c>
      <c r="E148" s="59"/>
      <c r="F148" s="79">
        <f t="shared" si="6"/>
        <v>0</v>
      </c>
      <c r="G148" s="79">
        <f t="shared" si="7"/>
        <v>0</v>
      </c>
      <c r="H148" s="35"/>
      <c r="L148" s="35"/>
      <c r="M148" s="35"/>
      <c r="N148" s="61"/>
    </row>
    <row r="149" spans="1:14" x14ac:dyDescent="0.35">
      <c r="A149" s="38" t="s">
        <v>397</v>
      </c>
      <c r="B149" s="59" t="s">
        <v>367</v>
      </c>
      <c r="C149" s="69">
        <v>0</v>
      </c>
      <c r="D149" s="69">
        <v>0</v>
      </c>
      <c r="E149" s="59"/>
      <c r="F149" s="79">
        <f t="shared" si="6"/>
        <v>0</v>
      </c>
      <c r="G149" s="79">
        <f t="shared" si="7"/>
        <v>0</v>
      </c>
      <c r="H149" s="35"/>
      <c r="L149" s="35"/>
      <c r="M149" s="35"/>
      <c r="N149" s="61"/>
    </row>
    <row r="150" spans="1:14" x14ac:dyDescent="0.35">
      <c r="A150" s="38" t="s">
        <v>398</v>
      </c>
      <c r="B150" s="92" t="s">
        <v>369</v>
      </c>
      <c r="C150" s="69">
        <v>0</v>
      </c>
      <c r="D150" s="69">
        <v>0</v>
      </c>
      <c r="E150" s="59"/>
      <c r="F150" s="79">
        <f t="shared" si="6"/>
        <v>0</v>
      </c>
      <c r="G150" s="79">
        <f t="shared" si="7"/>
        <v>0</v>
      </c>
      <c r="H150" s="35"/>
      <c r="L150" s="35"/>
      <c r="M150" s="35"/>
      <c r="N150" s="61"/>
    </row>
    <row r="151" spans="1:14" x14ac:dyDescent="0.35">
      <c r="A151" s="38" t="s">
        <v>399</v>
      </c>
      <c r="B151" s="59" t="s">
        <v>371</v>
      </c>
      <c r="C151" s="69">
        <v>0</v>
      </c>
      <c r="D151" s="69">
        <v>0</v>
      </c>
      <c r="E151" s="59"/>
      <c r="F151" s="79">
        <f t="shared" si="6"/>
        <v>0</v>
      </c>
      <c r="G151" s="79">
        <f t="shared" si="7"/>
        <v>0</v>
      </c>
      <c r="H151" s="35"/>
      <c r="L151" s="35"/>
      <c r="M151" s="35"/>
      <c r="N151" s="61"/>
    </row>
    <row r="152" spans="1:14" x14ac:dyDescent="0.35">
      <c r="A152" s="38" t="s">
        <v>400</v>
      </c>
      <c r="B152" s="59" t="s">
        <v>373</v>
      </c>
      <c r="C152" s="69">
        <v>0</v>
      </c>
      <c r="D152" s="69">
        <v>0</v>
      </c>
      <c r="E152" s="59"/>
      <c r="F152" s="79">
        <f t="shared" si="6"/>
        <v>0</v>
      </c>
      <c r="G152" s="79">
        <f t="shared" si="7"/>
        <v>0</v>
      </c>
      <c r="H152" s="35"/>
      <c r="L152" s="35"/>
      <c r="M152" s="35"/>
      <c r="N152" s="61"/>
    </row>
    <row r="153" spans="1:14" x14ac:dyDescent="0.35">
      <c r="A153" s="38" t="s">
        <v>401</v>
      </c>
      <c r="B153" s="59" t="s">
        <v>375</v>
      </c>
      <c r="C153" s="69">
        <v>0</v>
      </c>
      <c r="D153" s="69">
        <v>0</v>
      </c>
      <c r="E153" s="59"/>
      <c r="F153" s="79">
        <f t="shared" si="6"/>
        <v>0</v>
      </c>
      <c r="G153" s="79">
        <f t="shared" si="7"/>
        <v>0</v>
      </c>
      <c r="H153" s="35"/>
      <c r="L153" s="35"/>
      <c r="M153" s="35"/>
      <c r="N153" s="61"/>
    </row>
    <row r="154" spans="1:14" x14ac:dyDescent="0.35">
      <c r="A154" s="38" t="s">
        <v>402</v>
      </c>
      <c r="B154" s="59" t="s">
        <v>263</v>
      </c>
      <c r="C154" s="69">
        <v>0</v>
      </c>
      <c r="D154" s="69">
        <v>0</v>
      </c>
      <c r="E154" s="59"/>
      <c r="F154" s="79">
        <f t="shared" si="6"/>
        <v>0</v>
      </c>
      <c r="G154" s="79">
        <f t="shared" si="7"/>
        <v>0</v>
      </c>
      <c r="H154" s="35"/>
      <c r="L154" s="35"/>
      <c r="M154" s="35"/>
      <c r="N154" s="61"/>
    </row>
    <row r="155" spans="1:14" x14ac:dyDescent="0.35">
      <c r="A155" s="38" t="s">
        <v>403</v>
      </c>
      <c r="B155" s="93" t="s">
        <v>265</v>
      </c>
      <c r="C155" s="70">
        <f>SUM(C138:C154)</f>
        <v>2400</v>
      </c>
      <c r="D155" s="70">
        <f>SUM(D138:D154)</f>
        <v>2400</v>
      </c>
      <c r="E155" s="59"/>
      <c r="F155" s="73">
        <f>SUM(F138:F154)</f>
        <v>1</v>
      </c>
      <c r="G155" s="73">
        <f>SUM(G138:G154)</f>
        <v>1</v>
      </c>
      <c r="H155" s="35"/>
      <c r="L155" s="35"/>
      <c r="M155" s="35"/>
      <c r="N155" s="61"/>
    </row>
    <row r="156" spans="1:14" outlineLevel="1" x14ac:dyDescent="0.35">
      <c r="A156" s="38" t="s">
        <v>404</v>
      </c>
      <c r="B156" s="85" t="s">
        <v>267</v>
      </c>
      <c r="C156" s="70"/>
      <c r="D156" s="70"/>
      <c r="E156" s="59"/>
      <c r="F156" s="79" t="str">
        <f>IF($C$155=0,"",IF(C156="[for completion]","",IF(C156="","",C156/$C$155)))</f>
        <v/>
      </c>
      <c r="G156" s="79" t="str">
        <f>IF($D$155=0,"",IF(D156="[for completion]","",IF(D156="","",D156/$D$155)))</f>
        <v/>
      </c>
      <c r="H156" s="35"/>
      <c r="L156" s="35"/>
      <c r="M156" s="35"/>
      <c r="N156" s="61"/>
    </row>
    <row r="157" spans="1:14" outlineLevel="1" x14ac:dyDescent="0.35">
      <c r="A157" s="38" t="s">
        <v>405</v>
      </c>
      <c r="B157" s="85" t="s">
        <v>267</v>
      </c>
      <c r="C157" s="70"/>
      <c r="D157" s="70"/>
      <c r="E157" s="59"/>
      <c r="F157" s="79" t="str">
        <f t="shared" ref="F157:F162" si="8">IF($C$155=0,"",IF(C157="[for completion]","",IF(C157="","",C157/$C$155)))</f>
        <v/>
      </c>
      <c r="G157" s="79" t="str">
        <f t="shared" ref="G157:G162" si="9">IF($D$155=0,"",IF(D157="[for completion]","",IF(D157="","",D157/$D$155)))</f>
        <v/>
      </c>
      <c r="H157" s="35"/>
      <c r="L157" s="35"/>
      <c r="M157" s="35"/>
      <c r="N157" s="61"/>
    </row>
    <row r="158" spans="1:14" outlineLevel="1" x14ac:dyDescent="0.35">
      <c r="A158" s="38" t="s">
        <v>406</v>
      </c>
      <c r="B158" s="85" t="s">
        <v>267</v>
      </c>
      <c r="C158" s="70"/>
      <c r="D158" s="70"/>
      <c r="E158" s="59"/>
      <c r="F158" s="79" t="str">
        <f t="shared" si="8"/>
        <v/>
      </c>
      <c r="G158" s="79" t="str">
        <f t="shared" si="9"/>
        <v/>
      </c>
      <c r="H158" s="35"/>
      <c r="L158" s="35"/>
      <c r="M158" s="35"/>
      <c r="N158" s="61"/>
    </row>
    <row r="159" spans="1:14" outlineLevel="1" x14ac:dyDescent="0.35">
      <c r="A159" s="38" t="s">
        <v>407</v>
      </c>
      <c r="B159" s="85" t="s">
        <v>267</v>
      </c>
      <c r="C159" s="70"/>
      <c r="D159" s="70"/>
      <c r="E159" s="59"/>
      <c r="F159" s="79" t="str">
        <f t="shared" si="8"/>
        <v/>
      </c>
      <c r="G159" s="79" t="str">
        <f t="shared" si="9"/>
        <v/>
      </c>
      <c r="H159" s="35"/>
      <c r="L159" s="35"/>
      <c r="M159" s="35"/>
      <c r="N159" s="61"/>
    </row>
    <row r="160" spans="1:14" outlineLevel="1" x14ac:dyDescent="0.35">
      <c r="A160" s="38" t="s">
        <v>408</v>
      </c>
      <c r="B160" s="85" t="s">
        <v>267</v>
      </c>
      <c r="C160" s="70"/>
      <c r="D160" s="70"/>
      <c r="E160" s="59"/>
      <c r="F160" s="79" t="str">
        <f t="shared" si="8"/>
        <v/>
      </c>
      <c r="G160" s="79" t="str">
        <f t="shared" si="9"/>
        <v/>
      </c>
      <c r="H160" s="35"/>
      <c r="L160" s="35"/>
      <c r="M160" s="35"/>
      <c r="N160" s="61"/>
    </row>
    <row r="161" spans="1:14" outlineLevel="1" x14ac:dyDescent="0.35">
      <c r="A161" s="38" t="s">
        <v>409</v>
      </c>
      <c r="B161" s="85" t="s">
        <v>267</v>
      </c>
      <c r="C161" s="70"/>
      <c r="D161" s="70"/>
      <c r="E161" s="59"/>
      <c r="F161" s="79" t="str">
        <f t="shared" si="8"/>
        <v/>
      </c>
      <c r="G161" s="79" t="str">
        <f t="shared" si="9"/>
        <v/>
      </c>
      <c r="H161" s="35"/>
      <c r="L161" s="35"/>
      <c r="M161" s="35"/>
      <c r="N161" s="61"/>
    </row>
    <row r="162" spans="1:14" outlineLevel="1" x14ac:dyDescent="0.35">
      <c r="A162" s="38" t="s">
        <v>410</v>
      </c>
      <c r="B162" s="85" t="s">
        <v>267</v>
      </c>
      <c r="C162" s="70"/>
      <c r="D162" s="70"/>
      <c r="E162" s="59"/>
      <c r="F162" s="79" t="str">
        <f t="shared" si="8"/>
        <v/>
      </c>
      <c r="G162" s="79" t="str">
        <f t="shared" si="9"/>
        <v/>
      </c>
      <c r="H162" s="35"/>
      <c r="L162" s="35"/>
      <c r="M162" s="35"/>
      <c r="N162" s="61"/>
    </row>
    <row r="163" spans="1:14" ht="15" customHeight="1" x14ac:dyDescent="0.35">
      <c r="A163" s="63"/>
      <c r="B163" s="64" t="s">
        <v>411</v>
      </c>
      <c r="C163" s="71" t="s">
        <v>340</v>
      </c>
      <c r="D163" s="71" t="s">
        <v>341</v>
      </c>
      <c r="E163" s="65"/>
      <c r="F163" s="71" t="s">
        <v>342</v>
      </c>
      <c r="G163" s="71" t="s">
        <v>343</v>
      </c>
      <c r="H163" s="35"/>
      <c r="L163" s="35"/>
      <c r="M163" s="35"/>
      <c r="N163" s="61"/>
    </row>
    <row r="164" spans="1:14" x14ac:dyDescent="0.35">
      <c r="A164" s="38" t="s">
        <v>412</v>
      </c>
      <c r="B164" s="35" t="s">
        <v>413</v>
      </c>
      <c r="C164" s="100">
        <v>2400</v>
      </c>
      <c r="D164" s="100">
        <v>2400</v>
      </c>
      <c r="E164" s="102"/>
      <c r="F164" s="79">
        <f>IF($C$167=0,"",IF(C164="[for completion]","",IF(C164="","",C164/$C$167)))</f>
        <v>1</v>
      </c>
      <c r="G164" s="79">
        <f>IF($D$167=0,"",IF(D164="[for completion]","",IF(D164="","",D164/$D$167)))</f>
        <v>1</v>
      </c>
      <c r="H164" s="35"/>
      <c r="L164" s="35"/>
      <c r="M164" s="35"/>
      <c r="N164" s="61"/>
    </row>
    <row r="165" spans="1:14" x14ac:dyDescent="0.35">
      <c r="A165" s="38" t="s">
        <v>414</v>
      </c>
      <c r="B165" s="35" t="s">
        <v>415</v>
      </c>
      <c r="C165" s="69">
        <v>0</v>
      </c>
      <c r="D165" s="69">
        <v>0</v>
      </c>
      <c r="E165" s="102"/>
      <c r="F165" s="79">
        <f>IF($C$167=0,"",IF(C165="[for completion]","",IF(C165="","",C165/$C$167)))</f>
        <v>0</v>
      </c>
      <c r="G165" s="79">
        <f>IF($D$167=0,"",IF(D165="[for completion]","",IF(D165="","",D165/$D$167)))</f>
        <v>0</v>
      </c>
      <c r="H165" s="35"/>
      <c r="L165" s="35"/>
      <c r="M165" s="35"/>
      <c r="N165" s="61"/>
    </row>
    <row r="166" spans="1:14" x14ac:dyDescent="0.35">
      <c r="A166" s="38" t="s">
        <v>416</v>
      </c>
      <c r="B166" s="35" t="s">
        <v>263</v>
      </c>
      <c r="C166" s="69">
        <v>0</v>
      </c>
      <c r="D166" s="69">
        <v>0</v>
      </c>
      <c r="E166" s="102"/>
      <c r="F166" s="79">
        <f>IF($C$167=0,"",IF(C166="[for completion]","",IF(C166="","",C166/$C$167)))</f>
        <v>0</v>
      </c>
      <c r="G166" s="79">
        <f>IF($D$167=0,"",IF(D166="[for completion]","",IF(D166="","",D166/$D$167)))</f>
        <v>0</v>
      </c>
      <c r="H166" s="35"/>
      <c r="L166" s="35"/>
      <c r="M166" s="35"/>
      <c r="N166" s="61"/>
    </row>
    <row r="167" spans="1:14" x14ac:dyDescent="0.35">
      <c r="A167" s="38" t="s">
        <v>417</v>
      </c>
      <c r="B167" s="103" t="s">
        <v>265</v>
      </c>
      <c r="C167" s="104">
        <f>SUM(C164:C166)</f>
        <v>2400</v>
      </c>
      <c r="D167" s="104">
        <f>SUM(D164:D166)</f>
        <v>2400</v>
      </c>
      <c r="E167" s="102"/>
      <c r="F167" s="105">
        <f>SUM(F164:F166)</f>
        <v>1</v>
      </c>
      <c r="G167" s="105">
        <f>SUM(G164:G166)</f>
        <v>1</v>
      </c>
      <c r="H167" s="35"/>
      <c r="L167" s="35"/>
      <c r="M167" s="35"/>
      <c r="N167" s="61"/>
    </row>
    <row r="168" spans="1:14" outlineLevel="1" x14ac:dyDescent="0.35">
      <c r="A168" s="38" t="s">
        <v>418</v>
      </c>
      <c r="B168" s="103"/>
      <c r="C168" s="104"/>
      <c r="D168" s="104"/>
      <c r="E168" s="102"/>
      <c r="F168" s="102"/>
      <c r="G168" s="92"/>
      <c r="H168" s="35"/>
      <c r="L168" s="35"/>
      <c r="M168" s="35"/>
      <c r="N168" s="61"/>
    </row>
    <row r="169" spans="1:14" outlineLevel="1" x14ac:dyDescent="0.35">
      <c r="A169" s="38" t="s">
        <v>419</v>
      </c>
      <c r="B169" s="103"/>
      <c r="C169" s="104"/>
      <c r="D169" s="104"/>
      <c r="E169" s="102"/>
      <c r="F169" s="102"/>
      <c r="G169" s="92"/>
      <c r="H169" s="35"/>
      <c r="L169" s="35"/>
      <c r="M169" s="35"/>
      <c r="N169" s="61"/>
    </row>
    <row r="170" spans="1:14" outlineLevel="1" x14ac:dyDescent="0.35">
      <c r="A170" s="38" t="s">
        <v>420</v>
      </c>
      <c r="B170" s="103"/>
      <c r="C170" s="104"/>
      <c r="D170" s="104"/>
      <c r="E170" s="102"/>
      <c r="F170" s="102"/>
      <c r="G170" s="92"/>
      <c r="H170" s="35"/>
      <c r="L170" s="35"/>
      <c r="M170" s="35"/>
      <c r="N170" s="61"/>
    </row>
    <row r="171" spans="1:14" outlineLevel="1" x14ac:dyDescent="0.35">
      <c r="A171" s="38" t="s">
        <v>421</v>
      </c>
      <c r="B171" s="103"/>
      <c r="C171" s="104"/>
      <c r="D171" s="104"/>
      <c r="E171" s="102"/>
      <c r="F171" s="102"/>
      <c r="G171" s="92"/>
      <c r="H171" s="35"/>
      <c r="L171" s="35"/>
      <c r="M171" s="35"/>
      <c r="N171" s="61"/>
    </row>
    <row r="172" spans="1:14" outlineLevel="1" x14ac:dyDescent="0.35">
      <c r="A172" s="38" t="s">
        <v>422</v>
      </c>
      <c r="B172" s="103"/>
      <c r="C172" s="104"/>
      <c r="D172" s="104"/>
      <c r="E172" s="102"/>
      <c r="F172" s="102"/>
      <c r="G172" s="92"/>
      <c r="H172" s="35"/>
      <c r="L172" s="35"/>
      <c r="M172" s="35"/>
      <c r="N172" s="61"/>
    </row>
    <row r="173" spans="1:14" ht="15" customHeight="1" x14ac:dyDescent="0.35">
      <c r="A173" s="63"/>
      <c r="B173" s="64" t="s">
        <v>423</v>
      </c>
      <c r="C173" s="63" t="s">
        <v>223</v>
      </c>
      <c r="D173" s="63"/>
      <c r="E173" s="65"/>
      <c r="F173" s="66" t="s">
        <v>424</v>
      </c>
      <c r="G173" s="66"/>
      <c r="H173" s="35"/>
      <c r="L173" s="35"/>
      <c r="M173" s="35"/>
      <c r="N173" s="61"/>
    </row>
    <row r="174" spans="1:14" ht="15" customHeight="1" x14ac:dyDescent="0.35">
      <c r="A174" s="38" t="s">
        <v>425</v>
      </c>
      <c r="B174" s="59" t="s">
        <v>426</v>
      </c>
      <c r="C174" s="106">
        <v>52.516875370000008</v>
      </c>
      <c r="D174" s="52"/>
      <c r="E174" s="44"/>
      <c r="F174" s="79">
        <f>IF($C$179=0,"",IF(C174="[for completion]","",C174/$C$179))</f>
        <v>0.99810396837481874</v>
      </c>
      <c r="G174" s="80"/>
      <c r="H174" s="35"/>
      <c r="L174" s="35"/>
      <c r="M174" s="35"/>
      <c r="N174" s="61"/>
    </row>
    <row r="175" spans="1:14" ht="30.75" customHeight="1" x14ac:dyDescent="0.35">
      <c r="A175" s="38" t="s">
        <v>427</v>
      </c>
      <c r="B175" s="59" t="s">
        <v>428</v>
      </c>
      <c r="C175" s="106">
        <v>9.9762810000000049E-2</v>
      </c>
      <c r="E175" s="87"/>
      <c r="F175" s="79">
        <f>IF($C$179=0,"",IF(C175="[for completion]","",C175/$C$179))</f>
        <v>1.8960316251812655E-3</v>
      </c>
      <c r="G175" s="80"/>
      <c r="H175" s="35"/>
      <c r="L175" s="35"/>
      <c r="M175" s="35"/>
      <c r="N175" s="61"/>
    </row>
    <row r="176" spans="1:14" x14ac:dyDescent="0.35">
      <c r="A176" s="38" t="s">
        <v>429</v>
      </c>
      <c r="B176" s="59" t="s">
        <v>430</v>
      </c>
      <c r="C176" s="69">
        <v>0</v>
      </c>
      <c r="E176" s="87"/>
      <c r="F176" s="79"/>
      <c r="G176" s="80"/>
      <c r="H176" s="35"/>
      <c r="L176" s="35"/>
      <c r="M176" s="35"/>
      <c r="N176" s="61"/>
    </row>
    <row r="177" spans="1:14" x14ac:dyDescent="0.35">
      <c r="A177" s="38" t="s">
        <v>431</v>
      </c>
      <c r="B177" s="59" t="s">
        <v>432</v>
      </c>
      <c r="C177" s="69">
        <v>0</v>
      </c>
      <c r="E177" s="87"/>
      <c r="F177" s="79">
        <f t="shared" ref="F177:F178" si="10">IF($C$179=0,"",IF(C177="[for completion]","",C177/$C$179))</f>
        <v>0</v>
      </c>
      <c r="G177" s="80"/>
      <c r="H177" s="35"/>
      <c r="L177" s="35"/>
      <c r="M177" s="35"/>
      <c r="N177" s="61"/>
    </row>
    <row r="178" spans="1:14" x14ac:dyDescent="0.35">
      <c r="A178" s="38" t="s">
        <v>433</v>
      </c>
      <c r="B178" s="59" t="s">
        <v>263</v>
      </c>
      <c r="C178" s="69">
        <v>0</v>
      </c>
      <c r="E178" s="87"/>
      <c r="F178" s="79">
        <f t="shared" si="10"/>
        <v>0</v>
      </c>
      <c r="G178" s="80"/>
      <c r="H178" s="35"/>
      <c r="L178" s="35"/>
      <c r="M178" s="35"/>
      <c r="N178" s="61"/>
    </row>
    <row r="179" spans="1:14" x14ac:dyDescent="0.35">
      <c r="A179" s="38" t="s">
        <v>434</v>
      </c>
      <c r="B179" s="93" t="s">
        <v>265</v>
      </c>
      <c r="C179" s="83">
        <f>SUM(C174:C178)</f>
        <v>52.61663818000001</v>
      </c>
      <c r="E179" s="87"/>
      <c r="F179" s="84">
        <f>SUM(F174:F178)</f>
        <v>1</v>
      </c>
      <c r="G179" s="80"/>
      <c r="H179" s="35"/>
      <c r="L179" s="35"/>
      <c r="M179" s="35"/>
      <c r="N179" s="61"/>
    </row>
    <row r="180" spans="1:14" outlineLevel="1" x14ac:dyDescent="0.35">
      <c r="A180" s="38" t="s">
        <v>435</v>
      </c>
      <c r="B180" s="107" t="s">
        <v>436</v>
      </c>
      <c r="C180" s="70"/>
      <c r="E180" s="87"/>
      <c r="F180" s="79">
        <v>0</v>
      </c>
      <c r="G180" s="80"/>
      <c r="H180" s="35"/>
      <c r="L180" s="35"/>
      <c r="M180" s="35"/>
      <c r="N180" s="61"/>
    </row>
    <row r="181" spans="1:14" s="107" customFormat="1" ht="29" outlineLevel="1" x14ac:dyDescent="0.35">
      <c r="A181" s="38" t="s">
        <v>437</v>
      </c>
      <c r="B181" s="107" t="s">
        <v>438</v>
      </c>
      <c r="C181" s="108"/>
      <c r="F181" s="79">
        <v>0</v>
      </c>
    </row>
    <row r="182" spans="1:14" ht="29" outlineLevel="1" x14ac:dyDescent="0.35">
      <c r="A182" s="38" t="s">
        <v>439</v>
      </c>
      <c r="B182" s="107" t="s">
        <v>440</v>
      </c>
      <c r="C182" s="70"/>
      <c r="E182" s="87"/>
      <c r="F182" s="79">
        <v>0</v>
      </c>
      <c r="G182" s="80"/>
      <c r="H182" s="35"/>
      <c r="L182" s="35"/>
      <c r="M182" s="35"/>
      <c r="N182" s="61"/>
    </row>
    <row r="183" spans="1:14" outlineLevel="1" x14ac:dyDescent="0.35">
      <c r="A183" s="38" t="s">
        <v>441</v>
      </c>
      <c r="B183" s="107" t="s">
        <v>442</v>
      </c>
      <c r="C183" s="70"/>
      <c r="E183" s="87"/>
      <c r="F183" s="79">
        <v>0</v>
      </c>
      <c r="G183" s="80"/>
      <c r="H183" s="35"/>
      <c r="L183" s="35"/>
      <c r="M183" s="35"/>
      <c r="N183" s="61"/>
    </row>
    <row r="184" spans="1:14" s="107" customFormat="1" outlineLevel="1" x14ac:dyDescent="0.35">
      <c r="A184" s="38" t="s">
        <v>443</v>
      </c>
      <c r="B184" s="107" t="s">
        <v>444</v>
      </c>
      <c r="C184" s="108"/>
      <c r="F184" s="79">
        <v>0</v>
      </c>
    </row>
    <row r="185" spans="1:14" outlineLevel="1" x14ac:dyDescent="0.35">
      <c r="A185" s="38" t="s">
        <v>445</v>
      </c>
      <c r="B185" s="107" t="s">
        <v>446</v>
      </c>
      <c r="C185" s="70"/>
      <c r="E185" s="87"/>
      <c r="F185" s="79">
        <v>0</v>
      </c>
      <c r="G185" s="80"/>
      <c r="H185" s="35"/>
      <c r="L185" s="35"/>
      <c r="M185" s="35"/>
      <c r="N185" s="61"/>
    </row>
    <row r="186" spans="1:14" outlineLevel="1" x14ac:dyDescent="0.35">
      <c r="A186" s="38" t="s">
        <v>447</v>
      </c>
      <c r="B186" s="107" t="s">
        <v>448</v>
      </c>
      <c r="C186" s="70"/>
      <c r="E186" s="87"/>
      <c r="F186" s="79">
        <v>0</v>
      </c>
      <c r="G186" s="80"/>
      <c r="H186" s="35"/>
      <c r="L186" s="35"/>
      <c r="M186" s="35"/>
      <c r="N186" s="61"/>
    </row>
    <row r="187" spans="1:14" outlineLevel="1" x14ac:dyDescent="0.35">
      <c r="A187" s="38" t="s">
        <v>449</v>
      </c>
      <c r="B187" s="107" t="s">
        <v>450</v>
      </c>
      <c r="C187" s="70"/>
      <c r="E187" s="87"/>
      <c r="F187" s="79">
        <v>0</v>
      </c>
      <c r="G187" s="80"/>
      <c r="H187" s="35"/>
      <c r="L187" s="35"/>
      <c r="M187" s="35"/>
      <c r="N187" s="61"/>
    </row>
    <row r="188" spans="1:14" outlineLevel="1" x14ac:dyDescent="0.35">
      <c r="A188" s="38" t="s">
        <v>451</v>
      </c>
      <c r="B188" s="107"/>
      <c r="E188" s="87"/>
      <c r="F188" s="80"/>
      <c r="G188" s="80"/>
      <c r="H188" s="35"/>
      <c r="L188" s="35"/>
      <c r="M188" s="35"/>
      <c r="N188" s="61"/>
    </row>
    <row r="189" spans="1:14" outlineLevel="1" x14ac:dyDescent="0.35">
      <c r="A189" s="38" t="s">
        <v>452</v>
      </c>
      <c r="B189" s="107"/>
      <c r="E189" s="87"/>
      <c r="F189" s="80"/>
      <c r="G189" s="80"/>
      <c r="H189" s="35"/>
      <c r="L189" s="35"/>
      <c r="M189" s="35"/>
      <c r="N189" s="61"/>
    </row>
    <row r="190" spans="1:14" outlineLevel="1" x14ac:dyDescent="0.35">
      <c r="A190" s="38" t="s">
        <v>453</v>
      </c>
      <c r="B190" s="107"/>
      <c r="E190" s="87"/>
      <c r="F190" s="80"/>
      <c r="G190" s="80"/>
      <c r="H190" s="35"/>
      <c r="L190" s="35"/>
      <c r="M190" s="35"/>
      <c r="N190" s="61"/>
    </row>
    <row r="191" spans="1:14" outlineLevel="1" x14ac:dyDescent="0.35">
      <c r="A191" s="38" t="s">
        <v>454</v>
      </c>
      <c r="B191" s="85"/>
      <c r="E191" s="87"/>
      <c r="F191" s="80"/>
      <c r="G191" s="80"/>
      <c r="H191" s="35"/>
      <c r="L191" s="35"/>
      <c r="M191" s="35"/>
      <c r="N191" s="61"/>
    </row>
    <row r="192" spans="1:14" ht="15" customHeight="1" x14ac:dyDescent="0.35">
      <c r="A192" s="63"/>
      <c r="B192" s="64" t="s">
        <v>455</v>
      </c>
      <c r="C192" s="63" t="s">
        <v>223</v>
      </c>
      <c r="D192" s="63"/>
      <c r="E192" s="65"/>
      <c r="F192" s="66" t="s">
        <v>424</v>
      </c>
      <c r="G192" s="66"/>
      <c r="H192" s="35"/>
      <c r="L192" s="35"/>
      <c r="M192" s="35"/>
      <c r="N192" s="61"/>
    </row>
    <row r="193" spans="1:14" x14ac:dyDescent="0.35">
      <c r="A193" s="38" t="s">
        <v>456</v>
      </c>
      <c r="B193" s="59" t="s">
        <v>457</v>
      </c>
      <c r="C193" s="89">
        <v>52.61663818000001</v>
      </c>
      <c r="E193" s="78"/>
      <c r="F193" s="79">
        <f t="shared" ref="F193:F206" si="11">IF($C$208=0,"",IF(C193="[for completion]","",C193/$C$208))</f>
        <v>1</v>
      </c>
      <c r="G193" s="80"/>
      <c r="H193" s="35"/>
      <c r="L193" s="35"/>
      <c r="M193" s="35"/>
      <c r="N193" s="61"/>
    </row>
    <row r="194" spans="1:14" x14ac:dyDescent="0.35">
      <c r="A194" s="38" t="s">
        <v>458</v>
      </c>
      <c r="B194" s="59" t="s">
        <v>459</v>
      </c>
      <c r="C194" s="69">
        <v>0</v>
      </c>
      <c r="E194" s="87"/>
      <c r="F194" s="79">
        <f t="shared" si="11"/>
        <v>0</v>
      </c>
      <c r="G194" s="87"/>
      <c r="H194" s="35"/>
      <c r="L194" s="35"/>
      <c r="M194" s="35"/>
      <c r="N194" s="61"/>
    </row>
    <row r="195" spans="1:14" x14ac:dyDescent="0.35">
      <c r="A195" s="38" t="s">
        <v>460</v>
      </c>
      <c r="B195" s="59" t="s">
        <v>461</v>
      </c>
      <c r="C195" s="69">
        <v>0</v>
      </c>
      <c r="E195" s="87"/>
      <c r="F195" s="79">
        <f t="shared" si="11"/>
        <v>0</v>
      </c>
      <c r="G195" s="87"/>
      <c r="H195" s="35"/>
      <c r="L195" s="35"/>
      <c r="M195" s="35"/>
      <c r="N195" s="61"/>
    </row>
    <row r="196" spans="1:14" x14ac:dyDescent="0.35">
      <c r="A196" s="38" t="s">
        <v>462</v>
      </c>
      <c r="B196" s="59" t="s">
        <v>463</v>
      </c>
      <c r="C196" s="69">
        <v>0</v>
      </c>
      <c r="E196" s="87"/>
      <c r="F196" s="79">
        <f t="shared" si="11"/>
        <v>0</v>
      </c>
      <c r="G196" s="87"/>
      <c r="H196" s="35"/>
      <c r="L196" s="35"/>
      <c r="M196" s="35"/>
      <c r="N196" s="61"/>
    </row>
    <row r="197" spans="1:14" x14ac:dyDescent="0.35">
      <c r="A197" s="38" t="s">
        <v>464</v>
      </c>
      <c r="B197" s="59" t="s">
        <v>465</v>
      </c>
      <c r="C197" s="69">
        <v>0</v>
      </c>
      <c r="E197" s="87"/>
      <c r="F197" s="79">
        <f t="shared" si="11"/>
        <v>0</v>
      </c>
      <c r="G197" s="87"/>
      <c r="H197" s="35"/>
      <c r="L197" s="35"/>
      <c r="M197" s="35"/>
      <c r="N197" s="61"/>
    </row>
    <row r="198" spans="1:14" x14ac:dyDescent="0.35">
      <c r="A198" s="38" t="s">
        <v>466</v>
      </c>
      <c r="B198" s="59" t="s">
        <v>467</v>
      </c>
      <c r="C198" s="69">
        <v>0</v>
      </c>
      <c r="E198" s="87"/>
      <c r="F198" s="79">
        <f t="shared" si="11"/>
        <v>0</v>
      </c>
      <c r="G198" s="87"/>
      <c r="H198" s="35"/>
      <c r="L198" s="35"/>
      <c r="M198" s="35"/>
      <c r="N198" s="61"/>
    </row>
    <row r="199" spans="1:14" x14ac:dyDescent="0.35">
      <c r="A199" s="38" t="s">
        <v>468</v>
      </c>
      <c r="B199" s="59" t="s">
        <v>469</v>
      </c>
      <c r="C199" s="69">
        <v>0</v>
      </c>
      <c r="E199" s="87"/>
      <c r="F199" s="79">
        <f t="shared" si="11"/>
        <v>0</v>
      </c>
      <c r="G199" s="87"/>
      <c r="H199" s="35"/>
      <c r="L199" s="35"/>
      <c r="M199" s="35"/>
      <c r="N199" s="61"/>
    </row>
    <row r="200" spans="1:14" x14ac:dyDescent="0.35">
      <c r="A200" s="38" t="s">
        <v>470</v>
      </c>
      <c r="B200" s="59" t="s">
        <v>471</v>
      </c>
      <c r="C200" s="69">
        <v>0</v>
      </c>
      <c r="E200" s="87"/>
      <c r="F200" s="79">
        <f t="shared" si="11"/>
        <v>0</v>
      </c>
      <c r="G200" s="87"/>
      <c r="H200" s="35"/>
      <c r="L200" s="35"/>
      <c r="M200" s="35"/>
      <c r="N200" s="61"/>
    </row>
    <row r="201" spans="1:14" x14ac:dyDescent="0.35">
      <c r="A201" s="38" t="s">
        <v>472</v>
      </c>
      <c r="B201" s="59" t="s">
        <v>473</v>
      </c>
      <c r="C201" s="69">
        <v>0</v>
      </c>
      <c r="E201" s="87"/>
      <c r="F201" s="79">
        <f t="shared" si="11"/>
        <v>0</v>
      </c>
      <c r="G201" s="87"/>
      <c r="H201" s="35"/>
      <c r="L201" s="35"/>
      <c r="M201" s="35"/>
      <c r="N201" s="61"/>
    </row>
    <row r="202" spans="1:14" x14ac:dyDescent="0.35">
      <c r="A202" s="38" t="s">
        <v>474</v>
      </c>
      <c r="B202" s="59" t="s">
        <v>475</v>
      </c>
      <c r="C202" s="69">
        <v>0</v>
      </c>
      <c r="E202" s="87"/>
      <c r="F202" s="79">
        <f t="shared" si="11"/>
        <v>0</v>
      </c>
      <c r="G202" s="87"/>
      <c r="H202" s="35"/>
      <c r="L202" s="35"/>
      <c r="M202" s="35"/>
      <c r="N202" s="61"/>
    </row>
    <row r="203" spans="1:14" x14ac:dyDescent="0.35">
      <c r="A203" s="38" t="s">
        <v>476</v>
      </c>
      <c r="B203" s="59" t="s">
        <v>477</v>
      </c>
      <c r="C203" s="69">
        <v>0</v>
      </c>
      <c r="E203" s="87"/>
      <c r="F203" s="79">
        <f t="shared" si="11"/>
        <v>0</v>
      </c>
      <c r="G203" s="87"/>
      <c r="H203" s="35"/>
      <c r="L203" s="35"/>
      <c r="M203" s="35"/>
      <c r="N203" s="61"/>
    </row>
    <row r="204" spans="1:14" x14ac:dyDescent="0.35">
      <c r="A204" s="38" t="s">
        <v>478</v>
      </c>
      <c r="B204" s="59" t="s">
        <v>479</v>
      </c>
      <c r="C204" s="69">
        <v>0</v>
      </c>
      <c r="E204" s="87"/>
      <c r="F204" s="79">
        <f t="shared" si="11"/>
        <v>0</v>
      </c>
      <c r="G204" s="87"/>
      <c r="H204" s="35"/>
      <c r="L204" s="35"/>
      <c r="M204" s="35"/>
      <c r="N204" s="61"/>
    </row>
    <row r="205" spans="1:14" x14ac:dyDescent="0.35">
      <c r="A205" s="38" t="s">
        <v>480</v>
      </c>
      <c r="B205" s="59" t="s">
        <v>481</v>
      </c>
      <c r="C205" s="69">
        <v>0</v>
      </c>
      <c r="E205" s="87"/>
      <c r="F205" s="79">
        <f t="shared" si="11"/>
        <v>0</v>
      </c>
      <c r="G205" s="87"/>
      <c r="H205" s="35"/>
      <c r="L205" s="35"/>
      <c r="M205" s="35"/>
      <c r="N205" s="61"/>
    </row>
    <row r="206" spans="1:14" x14ac:dyDescent="0.35">
      <c r="A206" s="38" t="s">
        <v>482</v>
      </c>
      <c r="B206" s="59" t="s">
        <v>263</v>
      </c>
      <c r="C206" s="69">
        <v>0</v>
      </c>
      <c r="E206" s="87"/>
      <c r="F206" s="79">
        <f t="shared" si="11"/>
        <v>0</v>
      </c>
      <c r="G206" s="87"/>
      <c r="H206" s="35"/>
      <c r="L206" s="35"/>
      <c r="M206" s="35"/>
      <c r="N206" s="61"/>
    </row>
    <row r="207" spans="1:14" x14ac:dyDescent="0.35">
      <c r="A207" s="38" t="s">
        <v>483</v>
      </c>
      <c r="B207" s="82" t="s">
        <v>484</v>
      </c>
      <c r="C207" s="109">
        <v>52.61663818000001</v>
      </c>
      <c r="E207" s="87"/>
      <c r="F207" s="79"/>
      <c r="G207" s="87"/>
      <c r="H207" s="35"/>
      <c r="L207" s="35"/>
      <c r="M207" s="35"/>
      <c r="N207" s="61"/>
    </row>
    <row r="208" spans="1:14" x14ac:dyDescent="0.35">
      <c r="A208" s="38" t="s">
        <v>485</v>
      </c>
      <c r="B208" s="93" t="s">
        <v>265</v>
      </c>
      <c r="C208" s="83">
        <f>SUM(C193:C206)</f>
        <v>52.61663818000001</v>
      </c>
      <c r="D208" s="59"/>
      <c r="E208" s="87"/>
      <c r="F208" s="84">
        <f>SUM(F193:F206)</f>
        <v>1</v>
      </c>
      <c r="G208" s="87"/>
      <c r="H208" s="35"/>
      <c r="L208" s="35"/>
      <c r="M208" s="35"/>
      <c r="N208" s="61"/>
    </row>
    <row r="209" spans="1:14" outlineLevel="1" x14ac:dyDescent="0.35">
      <c r="A209" s="38" t="s">
        <v>486</v>
      </c>
      <c r="B209" s="85" t="s">
        <v>267</v>
      </c>
      <c r="C209" s="70"/>
      <c r="E209" s="87"/>
      <c r="F209" s="79">
        <v>0</v>
      </c>
      <c r="G209" s="87"/>
      <c r="H209" s="35"/>
      <c r="L209" s="35"/>
      <c r="M209" s="35"/>
      <c r="N209" s="61"/>
    </row>
    <row r="210" spans="1:14" outlineLevel="1" x14ac:dyDescent="0.35">
      <c r="A210" s="38" t="s">
        <v>487</v>
      </c>
      <c r="B210" s="85" t="s">
        <v>267</v>
      </c>
      <c r="C210" s="70"/>
      <c r="E210" s="87"/>
      <c r="F210" s="79">
        <v>0</v>
      </c>
      <c r="G210" s="87"/>
      <c r="H210" s="35"/>
      <c r="L210" s="35"/>
      <c r="M210" s="35"/>
      <c r="N210" s="61"/>
    </row>
    <row r="211" spans="1:14" outlineLevel="1" x14ac:dyDescent="0.35">
      <c r="A211" s="38" t="s">
        <v>488</v>
      </c>
      <c r="B211" s="85" t="s">
        <v>267</v>
      </c>
      <c r="C211" s="70"/>
      <c r="E211" s="87"/>
      <c r="F211" s="79">
        <v>0</v>
      </c>
      <c r="G211" s="87"/>
      <c r="H211" s="35"/>
      <c r="L211" s="35"/>
      <c r="M211" s="35"/>
      <c r="N211" s="61"/>
    </row>
    <row r="212" spans="1:14" outlineLevel="1" x14ac:dyDescent="0.35">
      <c r="A212" s="38" t="s">
        <v>489</v>
      </c>
      <c r="B212" s="85" t="s">
        <v>267</v>
      </c>
      <c r="C212" s="70"/>
      <c r="E212" s="87"/>
      <c r="F212" s="79">
        <v>0</v>
      </c>
      <c r="G212" s="87"/>
      <c r="H212" s="35"/>
      <c r="L212" s="35"/>
      <c r="M212" s="35"/>
      <c r="N212" s="61"/>
    </row>
    <row r="213" spans="1:14" outlineLevel="1" x14ac:dyDescent="0.35">
      <c r="A213" s="38" t="s">
        <v>490</v>
      </c>
      <c r="B213" s="85" t="s">
        <v>267</v>
      </c>
      <c r="C213" s="70"/>
      <c r="E213" s="87"/>
      <c r="F213" s="79">
        <v>0</v>
      </c>
      <c r="G213" s="87"/>
      <c r="H213" s="35"/>
      <c r="L213" s="35"/>
      <c r="M213" s="35"/>
      <c r="N213" s="61"/>
    </row>
    <row r="214" spans="1:14" outlineLevel="1" x14ac:dyDescent="0.35">
      <c r="A214" s="38" t="s">
        <v>491</v>
      </c>
      <c r="B214" s="85" t="s">
        <v>267</v>
      </c>
      <c r="C214" s="70"/>
      <c r="E214" s="87"/>
      <c r="F214" s="79">
        <v>0</v>
      </c>
      <c r="G214" s="87"/>
      <c r="H214" s="35"/>
      <c r="L214" s="35"/>
      <c r="M214" s="35"/>
      <c r="N214" s="61"/>
    </row>
    <row r="215" spans="1:14" outlineLevel="1" x14ac:dyDescent="0.35">
      <c r="A215" s="38" t="s">
        <v>492</v>
      </c>
      <c r="B215" s="85" t="s">
        <v>267</v>
      </c>
      <c r="C215" s="70"/>
      <c r="E215" s="87"/>
      <c r="F215" s="79">
        <v>0</v>
      </c>
      <c r="G215" s="87"/>
      <c r="H215" s="35"/>
      <c r="L215" s="35"/>
      <c r="M215" s="35"/>
      <c r="N215" s="61"/>
    </row>
    <row r="216" spans="1:14" ht="15" customHeight="1" x14ac:dyDescent="0.35">
      <c r="A216" s="63"/>
      <c r="B216" s="64" t="s">
        <v>493</v>
      </c>
      <c r="C216" s="63" t="s">
        <v>223</v>
      </c>
      <c r="D216" s="63"/>
      <c r="E216" s="65"/>
      <c r="F216" s="66" t="s">
        <v>253</v>
      </c>
      <c r="G216" s="66" t="s">
        <v>494</v>
      </c>
      <c r="H216" s="35"/>
      <c r="L216" s="35"/>
      <c r="M216" s="35"/>
      <c r="N216" s="61"/>
    </row>
    <row r="217" spans="1:14" x14ac:dyDescent="0.35">
      <c r="A217" s="38" t="s">
        <v>495</v>
      </c>
      <c r="B217" s="92" t="s">
        <v>496</v>
      </c>
      <c r="C217" s="69">
        <v>0</v>
      </c>
      <c r="E217" s="102"/>
      <c r="F217" s="79">
        <f>IF($C$38=0,"",IF(C217="[for completion]","",IF(C217="","",C217/$C$38)))</f>
        <v>0</v>
      </c>
      <c r="G217" s="79">
        <f>IF($C$39=0,"",IF(C217="[for completion]","",IF(C217="","",C217/$C$39)))</f>
        <v>0</v>
      </c>
      <c r="H217" s="35"/>
      <c r="L217" s="35"/>
      <c r="M217" s="35"/>
      <c r="N217" s="61"/>
    </row>
    <row r="218" spans="1:14" x14ac:dyDescent="0.35">
      <c r="A218" s="38" t="s">
        <v>497</v>
      </c>
      <c r="B218" s="92" t="s">
        <v>498</v>
      </c>
      <c r="C218" s="106">
        <f>'D1.Overview'!D197</f>
        <v>9.9762810000000049E-2</v>
      </c>
      <c r="E218" s="102"/>
      <c r="F218" s="79">
        <f>IF($C$38=0,"",IF(C218="[for completion]","",IF(C218="","",C218/$C$38)))</f>
        <v>3.4062548209457891E-5</v>
      </c>
      <c r="G218" s="79">
        <f>IF($C$39=0,"",IF(C218="[for completion]","",IF(C218="","",C218/$C$39)))</f>
        <v>4.1567837500000018E-5</v>
      </c>
      <c r="H218" s="35"/>
      <c r="L218" s="35"/>
      <c r="M218" s="35"/>
      <c r="N218" s="61"/>
    </row>
    <row r="219" spans="1:14" x14ac:dyDescent="0.35">
      <c r="A219" s="38" t="s">
        <v>499</v>
      </c>
      <c r="B219" s="92" t="s">
        <v>263</v>
      </c>
      <c r="C219" s="106">
        <f>'D1.Overview'!D198</f>
        <v>52.516875370000008</v>
      </c>
      <c r="E219" s="102"/>
      <c r="F219" s="79">
        <f>IF($C$38=0,"",IF(C219="[for completion]","",IF(C219="","",C219/$C$38)))</f>
        <v>1.7931116806961595E-2</v>
      </c>
      <c r="G219" s="79">
        <f>IF($C$39=0,"",IF(C219="[for completion]","",IF(C219="","",C219/$C$39)))</f>
        <v>2.1882031404166669E-2</v>
      </c>
      <c r="H219" s="35"/>
      <c r="L219" s="35"/>
      <c r="M219" s="35"/>
      <c r="N219" s="61"/>
    </row>
    <row r="220" spans="1:14" x14ac:dyDescent="0.35">
      <c r="A220" s="38" t="s">
        <v>500</v>
      </c>
      <c r="B220" s="93" t="s">
        <v>265</v>
      </c>
      <c r="C220" s="70">
        <f>SUM(C217:C219)</f>
        <v>52.61663818000001</v>
      </c>
      <c r="E220" s="102"/>
      <c r="F220" s="73">
        <f>SUM(F217:F219)</f>
        <v>1.7965179355171054E-2</v>
      </c>
      <c r="G220" s="73">
        <f>SUM(G217:G219)</f>
        <v>2.1923599241666668E-2</v>
      </c>
      <c r="H220" s="35"/>
      <c r="L220" s="35"/>
      <c r="M220" s="35"/>
      <c r="N220" s="61"/>
    </row>
    <row r="221" spans="1:14" outlineLevel="1" x14ac:dyDescent="0.35">
      <c r="A221" s="38" t="s">
        <v>501</v>
      </c>
      <c r="B221" s="85" t="s">
        <v>267</v>
      </c>
      <c r="C221" s="70"/>
      <c r="E221" s="102"/>
      <c r="F221" s="79" t="str">
        <f t="shared" ref="F221:F227" si="12">IF($C$38=0,"",IF(C221="[for completion]","",IF(C221="","",C221/$C$38)))</f>
        <v/>
      </c>
      <c r="G221" s="79" t="str">
        <f t="shared" ref="G221:G227" si="13">IF($C$39=0,"",IF(C221="[for completion]","",IF(C221="","",C221/$C$39)))</f>
        <v/>
      </c>
      <c r="H221" s="35"/>
      <c r="L221" s="35"/>
      <c r="M221" s="35"/>
      <c r="N221" s="61"/>
    </row>
    <row r="222" spans="1:14" outlineLevel="1" x14ac:dyDescent="0.35">
      <c r="A222" s="38" t="s">
        <v>502</v>
      </c>
      <c r="B222" s="85" t="s">
        <v>267</v>
      </c>
      <c r="C222" s="70"/>
      <c r="E222" s="102"/>
      <c r="F222" s="79" t="str">
        <f t="shared" si="12"/>
        <v/>
      </c>
      <c r="G222" s="79" t="str">
        <f t="shared" si="13"/>
        <v/>
      </c>
      <c r="H222" s="35"/>
      <c r="L222" s="35"/>
      <c r="M222" s="35"/>
      <c r="N222" s="61"/>
    </row>
    <row r="223" spans="1:14" outlineLevel="1" x14ac:dyDescent="0.35">
      <c r="A223" s="38" t="s">
        <v>503</v>
      </c>
      <c r="B223" s="85" t="s">
        <v>267</v>
      </c>
      <c r="C223" s="70"/>
      <c r="E223" s="102"/>
      <c r="F223" s="79" t="str">
        <f t="shared" si="12"/>
        <v/>
      </c>
      <c r="G223" s="79" t="str">
        <f t="shared" si="13"/>
        <v/>
      </c>
      <c r="H223" s="35"/>
      <c r="L223" s="35"/>
      <c r="M223" s="35"/>
      <c r="N223" s="61"/>
    </row>
    <row r="224" spans="1:14" outlineLevel="1" x14ac:dyDescent="0.35">
      <c r="A224" s="38" t="s">
        <v>504</v>
      </c>
      <c r="B224" s="85" t="s">
        <v>267</v>
      </c>
      <c r="C224" s="70"/>
      <c r="E224" s="102"/>
      <c r="F224" s="79" t="str">
        <f t="shared" si="12"/>
        <v/>
      </c>
      <c r="G224" s="79" t="str">
        <f t="shared" si="13"/>
        <v/>
      </c>
      <c r="H224" s="35"/>
      <c r="L224" s="35"/>
      <c r="M224" s="35"/>
      <c r="N224" s="61"/>
    </row>
    <row r="225" spans="1:14" outlineLevel="1" x14ac:dyDescent="0.35">
      <c r="A225" s="38" t="s">
        <v>505</v>
      </c>
      <c r="B225" s="85" t="s">
        <v>267</v>
      </c>
      <c r="C225" s="70"/>
      <c r="E225" s="102"/>
      <c r="F225" s="79" t="str">
        <f t="shared" si="12"/>
        <v/>
      </c>
      <c r="G225" s="79" t="str">
        <f t="shared" si="13"/>
        <v/>
      </c>
      <c r="H225" s="35"/>
      <c r="L225" s="35"/>
      <c r="M225" s="35"/>
    </row>
    <row r="226" spans="1:14" outlineLevel="1" x14ac:dyDescent="0.35">
      <c r="A226" s="38" t="s">
        <v>506</v>
      </c>
      <c r="B226" s="85" t="s">
        <v>267</v>
      </c>
      <c r="C226" s="70"/>
      <c r="E226" s="59"/>
      <c r="F226" s="79" t="str">
        <f t="shared" si="12"/>
        <v/>
      </c>
      <c r="G226" s="79" t="str">
        <f t="shared" si="13"/>
        <v/>
      </c>
      <c r="H226" s="35"/>
      <c r="L226" s="35"/>
      <c r="M226" s="35"/>
    </row>
    <row r="227" spans="1:14" outlineLevel="1" x14ac:dyDescent="0.35">
      <c r="A227" s="38" t="s">
        <v>507</v>
      </c>
      <c r="B227" s="85" t="s">
        <v>267</v>
      </c>
      <c r="C227" s="70"/>
      <c r="E227" s="102"/>
      <c r="F227" s="79" t="str">
        <f t="shared" si="12"/>
        <v/>
      </c>
      <c r="G227" s="79" t="str">
        <f t="shared" si="13"/>
        <v/>
      </c>
      <c r="H227" s="35"/>
      <c r="L227" s="35"/>
      <c r="M227" s="35"/>
    </row>
    <row r="228" spans="1:14" ht="15" customHeight="1" x14ac:dyDescent="0.35">
      <c r="A228" s="63"/>
      <c r="B228" s="64" t="s">
        <v>508</v>
      </c>
      <c r="C228" s="63"/>
      <c r="D228" s="63"/>
      <c r="E228" s="65"/>
      <c r="F228" s="66"/>
      <c r="G228" s="66"/>
      <c r="H228" s="35"/>
      <c r="L228" s="35"/>
      <c r="M228" s="35"/>
    </row>
    <row r="229" spans="1:14" x14ac:dyDescent="0.35">
      <c r="A229" s="38" t="s">
        <v>509</v>
      </c>
      <c r="B229" s="59" t="s">
        <v>510</v>
      </c>
      <c r="C229" s="110" t="s">
        <v>511</v>
      </c>
      <c r="H229" s="35"/>
      <c r="L229" s="35"/>
      <c r="M229" s="35"/>
    </row>
    <row r="230" spans="1:14" ht="15" customHeight="1" x14ac:dyDescent="0.35">
      <c r="A230" s="63"/>
      <c r="B230" s="64" t="s">
        <v>512</v>
      </c>
      <c r="C230" s="63"/>
      <c r="D230" s="63"/>
      <c r="E230" s="65"/>
      <c r="F230" s="66"/>
      <c r="G230" s="66"/>
      <c r="H230" s="35"/>
      <c r="L230" s="35"/>
      <c r="M230" s="35"/>
    </row>
    <row r="231" spans="1:14" x14ac:dyDescent="0.35">
      <c r="A231" s="38" t="s">
        <v>513</v>
      </c>
      <c r="B231" s="38" t="s">
        <v>514</v>
      </c>
      <c r="C231" s="69">
        <v>0</v>
      </c>
      <c r="E231" s="59"/>
      <c r="H231" s="35"/>
      <c r="L231" s="35"/>
      <c r="M231" s="35"/>
    </row>
    <row r="232" spans="1:14" x14ac:dyDescent="0.35">
      <c r="A232" s="38" t="s">
        <v>515</v>
      </c>
      <c r="B232" s="111" t="s">
        <v>516</v>
      </c>
      <c r="C232" s="69" t="s">
        <v>517</v>
      </c>
      <c r="E232" s="59"/>
      <c r="H232" s="35"/>
      <c r="L232" s="35"/>
      <c r="M232" s="35"/>
    </row>
    <row r="233" spans="1:14" x14ac:dyDescent="0.35">
      <c r="A233" s="38" t="s">
        <v>518</v>
      </c>
      <c r="B233" s="111" t="s">
        <v>519</v>
      </c>
      <c r="C233" s="69" t="s">
        <v>517</v>
      </c>
      <c r="E233" s="59"/>
      <c r="H233" s="35"/>
      <c r="L233" s="35"/>
      <c r="M233" s="35"/>
    </row>
    <row r="234" spans="1:14" outlineLevel="1" x14ac:dyDescent="0.35">
      <c r="A234" s="38" t="s">
        <v>520</v>
      </c>
      <c r="B234" s="56" t="s">
        <v>521</v>
      </c>
      <c r="C234" s="83"/>
      <c r="D234" s="59"/>
      <c r="E234" s="59"/>
      <c r="H234" s="35"/>
      <c r="L234" s="35"/>
      <c r="M234" s="35"/>
    </row>
    <row r="235" spans="1:14" outlineLevel="1" x14ac:dyDescent="0.35">
      <c r="A235" s="38" t="s">
        <v>522</v>
      </c>
      <c r="B235" s="56" t="s">
        <v>523</v>
      </c>
      <c r="C235" s="83"/>
      <c r="D235" s="59"/>
      <c r="E235" s="59"/>
      <c r="H235" s="35"/>
      <c r="L235" s="35"/>
      <c r="M235" s="35"/>
    </row>
    <row r="236" spans="1:14" outlineLevel="1" x14ac:dyDescent="0.35">
      <c r="A236" s="38" t="s">
        <v>524</v>
      </c>
      <c r="B236" s="56" t="s">
        <v>525</v>
      </c>
      <c r="C236" s="59"/>
      <c r="D236" s="59"/>
      <c r="E236" s="59"/>
      <c r="H236" s="35"/>
      <c r="L236" s="35"/>
      <c r="M236" s="35"/>
    </row>
    <row r="237" spans="1:14" outlineLevel="1" x14ac:dyDescent="0.35">
      <c r="A237" s="38" t="s">
        <v>526</v>
      </c>
      <c r="C237" s="59"/>
      <c r="D237" s="59"/>
      <c r="E237" s="59"/>
      <c r="H237" s="35"/>
      <c r="L237" s="35"/>
      <c r="M237" s="35"/>
    </row>
    <row r="238" spans="1:14" outlineLevel="1" x14ac:dyDescent="0.35">
      <c r="A238" s="38" t="s">
        <v>527</v>
      </c>
      <c r="C238" s="59"/>
      <c r="D238" s="59"/>
      <c r="E238" s="59"/>
      <c r="H238" s="35"/>
      <c r="L238" s="35"/>
      <c r="M238" s="35"/>
    </row>
    <row r="239" spans="1:14" outlineLevel="1" x14ac:dyDescent="0.35">
      <c r="A239" s="63"/>
      <c r="B239" s="64" t="s">
        <v>528</v>
      </c>
      <c r="C239" s="63"/>
      <c r="D239" s="63"/>
      <c r="E239" s="65"/>
      <c r="F239" s="66"/>
      <c r="G239" s="66"/>
      <c r="H239" s="35"/>
      <c r="K239" s="112"/>
      <c r="L239" s="112"/>
      <c r="M239" s="112"/>
      <c r="N239" s="112"/>
    </row>
    <row r="240" spans="1:14" outlineLevel="1" x14ac:dyDescent="0.35">
      <c r="A240" s="38" t="s">
        <v>529</v>
      </c>
      <c r="B240" s="38" t="s">
        <v>530</v>
      </c>
      <c r="D240" s="112"/>
      <c r="E240" s="112"/>
      <c r="F240" s="112"/>
      <c r="G240" s="112"/>
      <c r="H240" s="35"/>
      <c r="K240" s="112"/>
      <c r="L240" s="112"/>
      <c r="M240" s="112"/>
      <c r="N240" s="112"/>
    </row>
    <row r="241" spans="1:14" ht="29" outlineLevel="1" x14ac:dyDescent="0.35">
      <c r="A241" s="38" t="s">
        <v>531</v>
      </c>
      <c r="B241" s="38" t="s">
        <v>532</v>
      </c>
      <c r="C241" s="113"/>
      <c r="D241" s="112"/>
      <c r="E241" s="112"/>
      <c r="F241" s="112"/>
      <c r="G241" s="112"/>
      <c r="H241" s="35"/>
      <c r="K241" s="112"/>
      <c r="L241" s="112"/>
      <c r="M241" s="112"/>
      <c r="N241" s="112"/>
    </row>
    <row r="242" spans="1:14" outlineLevel="1" x14ac:dyDescent="0.35">
      <c r="A242" s="38" t="s">
        <v>533</v>
      </c>
      <c r="B242" s="38" t="s">
        <v>534</v>
      </c>
      <c r="C242" s="113"/>
      <c r="D242" s="112"/>
      <c r="E242" s="112"/>
      <c r="F242" s="112"/>
      <c r="G242" s="112"/>
      <c r="H242" s="35"/>
      <c r="K242" s="112"/>
      <c r="L242" s="112"/>
      <c r="M242" s="112"/>
      <c r="N242" s="112"/>
    </row>
    <row r="243" spans="1:14" outlineLevel="1" x14ac:dyDescent="0.35">
      <c r="A243" s="38" t="s">
        <v>535</v>
      </c>
      <c r="B243" s="38" t="s">
        <v>536</v>
      </c>
      <c r="D243" s="112"/>
      <c r="E243" s="112"/>
      <c r="F243" s="112"/>
      <c r="G243" s="112"/>
      <c r="H243" s="35"/>
      <c r="K243" s="112"/>
      <c r="L243" s="112"/>
      <c r="M243" s="112"/>
      <c r="N243" s="112"/>
    </row>
    <row r="244" spans="1:14" outlineLevel="1" x14ac:dyDescent="0.35">
      <c r="A244" s="38" t="s">
        <v>537</v>
      </c>
      <c r="D244" s="112"/>
      <c r="E244" s="112"/>
      <c r="F244" s="112"/>
      <c r="G244" s="112"/>
      <c r="H244" s="35"/>
      <c r="K244" s="112"/>
      <c r="L244" s="112"/>
      <c r="M244" s="112"/>
      <c r="N244" s="112"/>
    </row>
    <row r="245" spans="1:14" outlineLevel="1" x14ac:dyDescent="0.35">
      <c r="A245" s="38" t="s">
        <v>538</v>
      </c>
      <c r="D245" s="112"/>
      <c r="E245" s="112"/>
      <c r="F245" s="112"/>
      <c r="G245" s="112"/>
      <c r="H245" s="35"/>
      <c r="K245" s="112"/>
      <c r="L245" s="112"/>
      <c r="M245" s="112"/>
      <c r="N245" s="112"/>
    </row>
    <row r="246" spans="1:14" outlineLevel="1" x14ac:dyDescent="0.35">
      <c r="A246" s="38" t="s">
        <v>539</v>
      </c>
      <c r="D246" s="112"/>
      <c r="E246" s="112"/>
      <c r="F246" s="112"/>
      <c r="G246" s="112"/>
      <c r="H246" s="35"/>
      <c r="K246" s="112"/>
      <c r="L246" s="112"/>
      <c r="M246" s="112"/>
      <c r="N246" s="112"/>
    </row>
    <row r="247" spans="1:14" outlineLevel="1" x14ac:dyDescent="0.35">
      <c r="A247" s="38" t="s">
        <v>540</v>
      </c>
      <c r="D247" s="112"/>
      <c r="E247" s="112"/>
      <c r="F247" s="112"/>
      <c r="G247" s="112"/>
      <c r="H247" s="35"/>
      <c r="K247" s="112"/>
      <c r="L247" s="112"/>
      <c r="M247" s="112"/>
      <c r="N247" s="112"/>
    </row>
    <row r="248" spans="1:14" outlineLevel="1" x14ac:dyDescent="0.35">
      <c r="A248" s="38" t="s">
        <v>541</v>
      </c>
      <c r="D248" s="112"/>
      <c r="E248" s="112"/>
      <c r="F248" s="112"/>
      <c r="G248" s="112"/>
      <c r="H248" s="35"/>
      <c r="K248" s="112"/>
      <c r="L248" s="112"/>
      <c r="M248" s="112"/>
      <c r="N248" s="112"/>
    </row>
    <row r="249" spans="1:14" outlineLevel="1" x14ac:dyDescent="0.35">
      <c r="A249" s="38" t="s">
        <v>542</v>
      </c>
      <c r="D249" s="112"/>
      <c r="E249" s="112"/>
      <c r="F249" s="112"/>
      <c r="G249" s="112"/>
      <c r="H249" s="35"/>
      <c r="K249" s="112"/>
      <c r="L249" s="112"/>
      <c r="M249" s="112"/>
      <c r="N249" s="112"/>
    </row>
    <row r="250" spans="1:14" outlineLevel="1" x14ac:dyDescent="0.35">
      <c r="A250" s="38" t="s">
        <v>543</v>
      </c>
      <c r="D250" s="112"/>
      <c r="E250" s="112"/>
      <c r="F250" s="112"/>
      <c r="G250" s="112"/>
      <c r="H250" s="35"/>
      <c r="K250" s="112"/>
      <c r="L250" s="112"/>
      <c r="M250" s="112"/>
      <c r="N250" s="112"/>
    </row>
    <row r="251" spans="1:14" outlineLevel="1" x14ac:dyDescent="0.35">
      <c r="A251" s="38" t="s">
        <v>544</v>
      </c>
      <c r="D251" s="112"/>
      <c r="E251" s="112"/>
      <c r="F251" s="112"/>
      <c r="G251" s="112"/>
      <c r="H251" s="35"/>
      <c r="K251" s="112"/>
      <c r="L251" s="112"/>
      <c r="M251" s="112"/>
      <c r="N251" s="112"/>
    </row>
    <row r="252" spans="1:14" outlineLevel="1" x14ac:dyDescent="0.35">
      <c r="A252" s="38" t="s">
        <v>545</v>
      </c>
      <c r="D252" s="112"/>
      <c r="E252" s="112"/>
      <c r="F252" s="112"/>
      <c r="G252" s="112"/>
      <c r="H252" s="35"/>
      <c r="K252" s="112"/>
      <c r="L252" s="112"/>
      <c r="M252" s="112"/>
      <c r="N252" s="112"/>
    </row>
    <row r="253" spans="1:14" outlineLevel="1" x14ac:dyDescent="0.35">
      <c r="A253" s="38" t="s">
        <v>546</v>
      </c>
      <c r="D253" s="112"/>
      <c r="E253" s="112"/>
      <c r="F253" s="112"/>
      <c r="G253" s="112"/>
      <c r="H253" s="35"/>
      <c r="K253" s="112"/>
      <c r="L253" s="112"/>
      <c r="M253" s="112"/>
      <c r="N253" s="112"/>
    </row>
    <row r="254" spans="1:14" outlineLevel="1" x14ac:dyDescent="0.35">
      <c r="A254" s="38" t="s">
        <v>547</v>
      </c>
      <c r="D254" s="112"/>
      <c r="E254" s="112"/>
      <c r="F254" s="112"/>
      <c r="G254" s="112"/>
      <c r="H254" s="35"/>
      <c r="K254" s="112"/>
      <c r="L254" s="112"/>
      <c r="M254" s="112"/>
      <c r="N254" s="112"/>
    </row>
    <row r="255" spans="1:14" outlineLevel="1" x14ac:dyDescent="0.35">
      <c r="A255" s="38" t="s">
        <v>548</v>
      </c>
      <c r="D255" s="112"/>
      <c r="E255" s="112"/>
      <c r="F255" s="112"/>
      <c r="G255" s="112"/>
      <c r="H255" s="35"/>
      <c r="K255" s="112"/>
      <c r="L255" s="112"/>
      <c r="M255" s="112"/>
      <c r="N255" s="112"/>
    </row>
    <row r="256" spans="1:14" outlineLevel="1" x14ac:dyDescent="0.35">
      <c r="A256" s="38" t="s">
        <v>549</v>
      </c>
      <c r="D256" s="112"/>
      <c r="E256" s="112"/>
      <c r="F256" s="112"/>
      <c r="G256" s="112"/>
      <c r="H256" s="35"/>
      <c r="K256" s="112"/>
      <c r="L256" s="112"/>
      <c r="M256" s="112"/>
      <c r="N256" s="112"/>
    </row>
    <row r="257" spans="1:14" outlineLevel="1" x14ac:dyDescent="0.35">
      <c r="A257" s="38" t="s">
        <v>550</v>
      </c>
      <c r="D257" s="112"/>
      <c r="E257" s="112"/>
      <c r="F257" s="112"/>
      <c r="G257" s="112"/>
      <c r="H257" s="35"/>
      <c r="K257" s="112"/>
      <c r="L257" s="112"/>
      <c r="M257" s="112"/>
      <c r="N257" s="112"/>
    </row>
    <row r="258" spans="1:14" outlineLevel="1" x14ac:dyDescent="0.35">
      <c r="A258" s="38" t="s">
        <v>551</v>
      </c>
      <c r="D258" s="112"/>
      <c r="E258" s="112"/>
      <c r="F258" s="112"/>
      <c r="G258" s="112"/>
      <c r="H258" s="35"/>
      <c r="K258" s="112"/>
      <c r="L258" s="112"/>
      <c r="M258" s="112"/>
      <c r="N258" s="112"/>
    </row>
    <row r="259" spans="1:14" outlineLevel="1" x14ac:dyDescent="0.35">
      <c r="A259" s="38" t="s">
        <v>552</v>
      </c>
      <c r="D259" s="112"/>
      <c r="E259" s="112"/>
      <c r="F259" s="112"/>
      <c r="G259" s="112"/>
      <c r="H259" s="35"/>
      <c r="K259" s="112"/>
      <c r="L259" s="112"/>
      <c r="M259" s="112"/>
      <c r="N259" s="112"/>
    </row>
    <row r="260" spans="1:14" outlineLevel="1" x14ac:dyDescent="0.35">
      <c r="A260" s="38" t="s">
        <v>553</v>
      </c>
      <c r="D260" s="112"/>
      <c r="E260" s="112"/>
      <c r="F260" s="112"/>
      <c r="G260" s="112"/>
      <c r="H260" s="35"/>
      <c r="K260" s="112"/>
      <c r="L260" s="112"/>
      <c r="M260" s="112"/>
      <c r="N260" s="112"/>
    </row>
    <row r="261" spans="1:14" outlineLevel="1" x14ac:dyDescent="0.35">
      <c r="A261" s="38" t="s">
        <v>554</v>
      </c>
      <c r="D261" s="112"/>
      <c r="E261" s="112"/>
      <c r="F261" s="112"/>
      <c r="G261" s="112"/>
      <c r="H261" s="35"/>
      <c r="K261" s="112"/>
      <c r="L261" s="112"/>
      <c r="M261" s="112"/>
      <c r="N261" s="112"/>
    </row>
    <row r="262" spans="1:14" outlineLevel="1" x14ac:dyDescent="0.35">
      <c r="A262" s="38" t="s">
        <v>555</v>
      </c>
      <c r="D262" s="112"/>
      <c r="E262" s="112"/>
      <c r="F262" s="112"/>
      <c r="G262" s="112"/>
      <c r="H262" s="35"/>
      <c r="K262" s="112"/>
      <c r="L262" s="112"/>
      <c r="M262" s="112"/>
      <c r="N262" s="112"/>
    </row>
    <row r="263" spans="1:14" outlineLevel="1" x14ac:dyDescent="0.35">
      <c r="A263" s="38" t="s">
        <v>556</v>
      </c>
      <c r="D263" s="112"/>
      <c r="E263" s="112"/>
      <c r="F263" s="112"/>
      <c r="G263" s="112"/>
      <c r="H263" s="35"/>
      <c r="K263" s="112"/>
      <c r="L263" s="112"/>
      <c r="M263" s="112"/>
      <c r="N263" s="112"/>
    </row>
    <row r="264" spans="1:14" outlineLevel="1" x14ac:dyDescent="0.35">
      <c r="A264" s="38" t="s">
        <v>557</v>
      </c>
      <c r="D264" s="112"/>
      <c r="E264" s="112"/>
      <c r="F264" s="112"/>
      <c r="G264" s="112"/>
      <c r="H264" s="35"/>
      <c r="K264" s="112"/>
      <c r="L264" s="112"/>
      <c r="M264" s="112"/>
      <c r="N264" s="112"/>
    </row>
    <row r="265" spans="1:14" outlineLevel="1" x14ac:dyDescent="0.35">
      <c r="A265" s="38" t="s">
        <v>558</v>
      </c>
      <c r="D265" s="112"/>
      <c r="E265" s="112"/>
      <c r="F265" s="112"/>
      <c r="G265" s="112"/>
      <c r="H265" s="35"/>
      <c r="K265" s="112"/>
      <c r="L265" s="112"/>
      <c r="M265" s="112"/>
      <c r="N265" s="112"/>
    </row>
    <row r="266" spans="1:14" outlineLevel="1" x14ac:dyDescent="0.35">
      <c r="A266" s="38" t="s">
        <v>559</v>
      </c>
      <c r="D266" s="112"/>
      <c r="E266" s="112"/>
      <c r="F266" s="112"/>
      <c r="G266" s="112"/>
      <c r="H266" s="35"/>
      <c r="K266" s="112"/>
      <c r="L266" s="112"/>
      <c r="M266" s="112"/>
      <c r="N266" s="112"/>
    </row>
    <row r="267" spans="1:14" outlineLevel="1" x14ac:dyDescent="0.35">
      <c r="A267" s="38" t="s">
        <v>560</v>
      </c>
      <c r="D267" s="112"/>
      <c r="E267" s="112"/>
      <c r="F267" s="112"/>
      <c r="G267" s="112"/>
      <c r="H267" s="35"/>
      <c r="K267" s="112"/>
      <c r="L267" s="112"/>
      <c r="M267" s="112"/>
      <c r="N267" s="112"/>
    </row>
    <row r="268" spans="1:14" outlineLevel="1" x14ac:dyDescent="0.35">
      <c r="A268" s="38" t="s">
        <v>561</v>
      </c>
      <c r="D268" s="112"/>
      <c r="E268" s="112"/>
      <c r="F268" s="112"/>
      <c r="G268" s="112"/>
      <c r="H268" s="35"/>
      <c r="K268" s="112"/>
      <c r="L268" s="112"/>
      <c r="M268" s="112"/>
      <c r="N268" s="112"/>
    </row>
    <row r="269" spans="1:14" outlineLevel="1" x14ac:dyDescent="0.35">
      <c r="A269" s="38" t="s">
        <v>562</v>
      </c>
      <c r="D269" s="112"/>
      <c r="E269" s="112"/>
      <c r="F269" s="112"/>
      <c r="G269" s="112"/>
      <c r="H269" s="35"/>
      <c r="K269" s="112"/>
      <c r="L269" s="112"/>
      <c r="M269" s="112"/>
      <c r="N269" s="112"/>
    </row>
    <row r="270" spans="1:14" outlineLevel="1" x14ac:dyDescent="0.35">
      <c r="A270" s="38" t="s">
        <v>563</v>
      </c>
      <c r="D270" s="112"/>
      <c r="E270" s="112"/>
      <c r="F270" s="112"/>
      <c r="G270" s="112"/>
      <c r="H270" s="35"/>
      <c r="K270" s="112"/>
      <c r="L270" s="112"/>
      <c r="M270" s="112"/>
      <c r="N270" s="112"/>
    </row>
    <row r="271" spans="1:14" outlineLevel="1" x14ac:dyDescent="0.35">
      <c r="A271" s="38" t="s">
        <v>564</v>
      </c>
      <c r="D271" s="112"/>
      <c r="E271" s="112"/>
      <c r="F271" s="112"/>
      <c r="G271" s="112"/>
      <c r="H271" s="35"/>
      <c r="K271" s="112"/>
      <c r="L271" s="112"/>
      <c r="M271" s="112"/>
      <c r="N271" s="112"/>
    </row>
    <row r="272" spans="1:14" outlineLevel="1" x14ac:dyDescent="0.35">
      <c r="A272" s="38" t="s">
        <v>565</v>
      </c>
      <c r="D272" s="112"/>
      <c r="E272" s="112"/>
      <c r="F272" s="112"/>
      <c r="G272" s="112"/>
      <c r="H272" s="35"/>
      <c r="K272" s="112"/>
      <c r="L272" s="112"/>
      <c r="M272" s="112"/>
      <c r="N272" s="112"/>
    </row>
    <row r="273" spans="1:14" outlineLevel="1" x14ac:dyDescent="0.35">
      <c r="A273" s="38" t="s">
        <v>566</v>
      </c>
      <c r="D273" s="112"/>
      <c r="E273" s="112"/>
      <c r="F273" s="112"/>
      <c r="G273" s="112"/>
      <c r="H273" s="35"/>
      <c r="K273" s="112"/>
      <c r="L273" s="112"/>
      <c r="M273" s="112"/>
      <c r="N273" s="112"/>
    </row>
    <row r="274" spans="1:14" outlineLevel="1" x14ac:dyDescent="0.35">
      <c r="A274" s="38" t="s">
        <v>567</v>
      </c>
      <c r="D274" s="112"/>
      <c r="E274" s="112"/>
      <c r="F274" s="112"/>
      <c r="G274" s="112"/>
      <c r="H274" s="35"/>
      <c r="K274" s="112"/>
      <c r="L274" s="112"/>
      <c r="M274" s="112"/>
      <c r="N274" s="112"/>
    </row>
    <row r="275" spans="1:14" outlineLevel="1" x14ac:dyDescent="0.35">
      <c r="A275" s="38" t="s">
        <v>568</v>
      </c>
      <c r="D275" s="112"/>
      <c r="E275" s="112"/>
      <c r="F275" s="112"/>
      <c r="G275" s="112"/>
      <c r="H275" s="35"/>
      <c r="K275" s="112"/>
      <c r="L275" s="112"/>
      <c r="M275" s="112"/>
      <c r="N275" s="112"/>
    </row>
    <row r="276" spans="1:14" outlineLevel="1" x14ac:dyDescent="0.35">
      <c r="A276" s="38" t="s">
        <v>569</v>
      </c>
      <c r="D276" s="112"/>
      <c r="E276" s="112"/>
      <c r="F276" s="112"/>
      <c r="G276" s="112"/>
      <c r="H276" s="35"/>
      <c r="K276" s="112"/>
      <c r="L276" s="112"/>
      <c r="M276" s="112"/>
      <c r="N276" s="112"/>
    </row>
    <row r="277" spans="1:14" outlineLevel="1" x14ac:dyDescent="0.35">
      <c r="A277" s="38" t="s">
        <v>570</v>
      </c>
      <c r="D277" s="112"/>
      <c r="E277" s="112"/>
      <c r="F277" s="112"/>
      <c r="G277" s="112"/>
      <c r="H277" s="35"/>
      <c r="K277" s="112"/>
      <c r="L277" s="112"/>
      <c r="M277" s="112"/>
      <c r="N277" s="112"/>
    </row>
    <row r="278" spans="1:14" outlineLevel="1" x14ac:dyDescent="0.35">
      <c r="A278" s="38" t="s">
        <v>571</v>
      </c>
      <c r="D278" s="112"/>
      <c r="E278" s="112"/>
      <c r="F278" s="112"/>
      <c r="G278" s="112"/>
      <c r="H278" s="35"/>
      <c r="K278" s="112"/>
      <c r="L278" s="112"/>
      <c r="M278" s="112"/>
      <c r="N278" s="112"/>
    </row>
    <row r="279" spans="1:14" outlineLevel="1" x14ac:dyDescent="0.35">
      <c r="A279" s="38" t="s">
        <v>572</v>
      </c>
      <c r="D279" s="112"/>
      <c r="E279" s="112"/>
      <c r="F279" s="112"/>
      <c r="G279" s="112"/>
      <c r="H279" s="35"/>
      <c r="K279" s="112"/>
      <c r="L279" s="112"/>
      <c r="M279" s="112"/>
      <c r="N279" s="112"/>
    </row>
    <row r="280" spans="1:14" outlineLevel="1" x14ac:dyDescent="0.35">
      <c r="A280" s="38" t="s">
        <v>573</v>
      </c>
      <c r="D280" s="112"/>
      <c r="E280" s="112"/>
      <c r="F280" s="112"/>
      <c r="G280" s="112"/>
      <c r="H280" s="35"/>
      <c r="K280" s="112"/>
      <c r="L280" s="112"/>
      <c r="M280" s="112"/>
      <c r="N280" s="112"/>
    </row>
    <row r="281" spans="1:14" outlineLevel="1" x14ac:dyDescent="0.35">
      <c r="A281" s="38" t="s">
        <v>574</v>
      </c>
      <c r="D281" s="112"/>
      <c r="E281" s="112"/>
      <c r="F281" s="112"/>
      <c r="G281" s="112"/>
      <c r="H281" s="35"/>
      <c r="K281" s="112"/>
      <c r="L281" s="112"/>
      <c r="M281" s="112"/>
      <c r="N281" s="112"/>
    </row>
    <row r="282" spans="1:14" outlineLevel="1" x14ac:dyDescent="0.35">
      <c r="A282" s="38" t="s">
        <v>575</v>
      </c>
      <c r="D282" s="112"/>
      <c r="E282" s="112"/>
      <c r="F282" s="112"/>
      <c r="G282" s="112"/>
      <c r="H282" s="35"/>
      <c r="K282" s="112"/>
      <c r="L282" s="112"/>
      <c r="M282" s="112"/>
      <c r="N282" s="112"/>
    </row>
    <row r="283" spans="1:14" outlineLevel="1" x14ac:dyDescent="0.35">
      <c r="A283" s="38" t="s">
        <v>576</v>
      </c>
      <c r="D283" s="112"/>
      <c r="E283" s="112"/>
      <c r="F283" s="112"/>
      <c r="G283" s="112"/>
      <c r="H283" s="35"/>
      <c r="K283" s="112"/>
      <c r="L283" s="112"/>
      <c r="M283" s="112"/>
      <c r="N283" s="112"/>
    </row>
    <row r="284" spans="1:14" outlineLevel="1" x14ac:dyDescent="0.35">
      <c r="A284" s="38" t="s">
        <v>577</v>
      </c>
      <c r="D284" s="112"/>
      <c r="E284" s="112"/>
      <c r="F284" s="112"/>
      <c r="G284" s="112"/>
      <c r="H284" s="35"/>
      <c r="K284" s="112"/>
      <c r="L284" s="112"/>
      <c r="M284" s="112"/>
      <c r="N284" s="112"/>
    </row>
    <row r="285" spans="1:14" ht="37" x14ac:dyDescent="0.35">
      <c r="A285" s="49"/>
      <c r="B285" s="49" t="s">
        <v>578</v>
      </c>
      <c r="C285" s="49" t="s">
        <v>579</v>
      </c>
      <c r="D285" s="49" t="s">
        <v>579</v>
      </c>
      <c r="E285" s="49"/>
      <c r="F285" s="50"/>
      <c r="G285" s="51"/>
      <c r="H285" s="35"/>
      <c r="I285" s="42"/>
      <c r="J285" s="42"/>
      <c r="K285" s="42"/>
      <c r="L285" s="42"/>
      <c r="M285" s="44"/>
    </row>
    <row r="286" spans="1:14" ht="18.5" x14ac:dyDescent="0.35">
      <c r="A286" s="114" t="s">
        <v>580</v>
      </c>
      <c r="B286" s="115"/>
      <c r="C286" s="115"/>
      <c r="D286" s="115"/>
      <c r="E286" s="115"/>
      <c r="F286" s="116"/>
      <c r="G286" s="115"/>
      <c r="H286" s="35"/>
      <c r="I286" s="42"/>
      <c r="J286" s="42"/>
      <c r="K286" s="42"/>
      <c r="L286" s="42"/>
      <c r="M286" s="44"/>
    </row>
    <row r="287" spans="1:14" ht="18.5" x14ac:dyDescent="0.35">
      <c r="A287" s="114" t="s">
        <v>581</v>
      </c>
      <c r="B287" s="115"/>
      <c r="C287" s="115"/>
      <c r="D287" s="115"/>
      <c r="E287" s="115"/>
      <c r="F287" s="116"/>
      <c r="G287" s="115"/>
      <c r="H287" s="35"/>
      <c r="I287" s="42"/>
      <c r="J287" s="42"/>
      <c r="K287" s="42"/>
      <c r="L287" s="42"/>
      <c r="M287" s="44"/>
    </row>
    <row r="288" spans="1:14" x14ac:dyDescent="0.35">
      <c r="A288" s="38" t="s">
        <v>582</v>
      </c>
      <c r="B288" s="56" t="s">
        <v>583</v>
      </c>
      <c r="C288" s="117">
        <f>ROW(B38)</f>
        <v>38</v>
      </c>
      <c r="D288" s="76"/>
      <c r="E288" s="76"/>
      <c r="F288" s="76"/>
      <c r="G288" s="76"/>
      <c r="H288" s="35"/>
      <c r="I288" s="56"/>
      <c r="J288" s="117"/>
      <c r="L288" s="76"/>
      <c r="M288" s="76"/>
      <c r="N288" s="76"/>
    </row>
    <row r="289" spans="1:14" x14ac:dyDescent="0.35">
      <c r="A289" s="38" t="s">
        <v>584</v>
      </c>
      <c r="B289" s="56" t="s">
        <v>585</v>
      </c>
      <c r="C289" s="117">
        <f>ROW(B39)</f>
        <v>39</v>
      </c>
      <c r="E289" s="76"/>
      <c r="F289" s="76"/>
      <c r="H289" s="35"/>
      <c r="I289" s="56"/>
      <c r="J289" s="117"/>
      <c r="L289" s="76"/>
      <c r="M289" s="76"/>
    </row>
    <row r="290" spans="1:14" x14ac:dyDescent="0.35">
      <c r="A290" s="38" t="s">
        <v>586</v>
      </c>
      <c r="B290" s="56" t="s">
        <v>587</v>
      </c>
      <c r="C290" s="117" t="str">
        <f ca="1">IF(ISREF(INDIRECT("'B1. HTT Mortgage Assets'!A1")),ROW('B1. HTT Mortgage Assets '!B43)&amp;" for Mortgage Assets","")</f>
        <v/>
      </c>
      <c r="D290" s="117" t="str">
        <f ca="1">IF(ISREF(INDIRECT("'B2. HTT Public Sector Assets'!A1")),ROW('B2. HTT Public Sector Asset '!B48)&amp; " for Public Sector Assets","")</f>
        <v/>
      </c>
      <c r="E290" s="118"/>
      <c r="F290" s="76"/>
      <c r="G290" s="118"/>
      <c r="H290" s="35"/>
      <c r="I290" s="56"/>
      <c r="J290" s="117"/>
      <c r="K290" s="117"/>
      <c r="L290" s="118"/>
      <c r="M290" s="76"/>
      <c r="N290" s="118"/>
    </row>
    <row r="291" spans="1:14" x14ac:dyDescent="0.35">
      <c r="A291" s="38" t="s">
        <v>588</v>
      </c>
      <c r="B291" s="56" t="s">
        <v>589</v>
      </c>
      <c r="C291" s="117">
        <f>ROW(B52)</f>
        <v>52</v>
      </c>
      <c r="H291" s="35"/>
      <c r="I291" s="56"/>
      <c r="J291" s="117"/>
    </row>
    <row r="292" spans="1:14" x14ac:dyDescent="0.35">
      <c r="A292" s="38" t="s">
        <v>590</v>
      </c>
      <c r="B292" s="56" t="s">
        <v>591</v>
      </c>
      <c r="C292" s="119" t="str">
        <f ca="1">IF(ISREF(INDIRECT("'B1. HTT Mortgage Assets'!A1")),ROW('B1. HTT Mortgage Assets '!B186)&amp;" for Residential Mortgage Assets","")</f>
        <v/>
      </c>
      <c r="D292" s="117" t="str">
        <f ca="1">IF(ISREF(INDIRECT("'B1. HTT Mortgage Assets'!A1")),ROW('B1. HTT Mortgage Assets '!B412 )&amp; " for Commercial Mortgage Assets","")</f>
        <v/>
      </c>
      <c r="E292" s="118"/>
      <c r="F292" s="117" t="str">
        <f ca="1">IF(ISREF(INDIRECT("'B2. HTT Public Sector Assets'!A1")),ROW('B2. HTT Public Sector Asset '!B18)&amp; " for Public Sector Assets","")</f>
        <v/>
      </c>
      <c r="G292" s="118"/>
      <c r="H292" s="35"/>
      <c r="I292" s="56"/>
      <c r="J292" s="112"/>
      <c r="K292" s="117"/>
      <c r="L292" s="118"/>
      <c r="N292" s="118"/>
    </row>
    <row r="293" spans="1:14" x14ac:dyDescent="0.35">
      <c r="A293" s="38" t="s">
        <v>592</v>
      </c>
      <c r="B293" s="56" t="s">
        <v>593</v>
      </c>
      <c r="C293" s="117" t="str">
        <f ca="1">IF(ISREF(INDIRECT("'B1. HTT Mortgage Assets'!A1")),ROW('B1. HTT Mortgage Assets '!B149)&amp;" for Mortgage Assets","")</f>
        <v/>
      </c>
      <c r="D293" s="117" t="str">
        <f ca="1">IF(ISREF(INDIRECT("'B2. HTT Public Sector Assets'!A1")),ROW('B2. HTT Public Sector Asset '!B129)&amp;" for Public Sector Assets","")</f>
        <v/>
      </c>
      <c r="H293" s="35"/>
      <c r="I293" s="56"/>
      <c r="M293" s="118"/>
    </row>
    <row r="294" spans="1:14" x14ac:dyDescent="0.35">
      <c r="A294" s="38" t="s">
        <v>594</v>
      </c>
      <c r="B294" s="56" t="s">
        <v>595</v>
      </c>
      <c r="C294" s="117">
        <f>ROW(B111)</f>
        <v>111</v>
      </c>
      <c r="F294" s="118"/>
      <c r="H294" s="35"/>
      <c r="I294" s="56"/>
      <c r="J294" s="117"/>
      <c r="M294" s="118"/>
    </row>
    <row r="295" spans="1:14" x14ac:dyDescent="0.35">
      <c r="A295" s="38" t="s">
        <v>596</v>
      </c>
      <c r="B295" s="56" t="s">
        <v>597</v>
      </c>
      <c r="C295" s="117">
        <f>ROW(B163)</f>
        <v>163</v>
      </c>
      <c r="E295" s="118"/>
      <c r="F295" s="118"/>
      <c r="H295" s="35"/>
      <c r="I295" s="56"/>
      <c r="J295" s="117"/>
      <c r="L295" s="118"/>
      <c r="M295" s="118"/>
    </row>
    <row r="296" spans="1:14" x14ac:dyDescent="0.35">
      <c r="A296" s="38" t="s">
        <v>598</v>
      </c>
      <c r="B296" s="56" t="s">
        <v>599</v>
      </c>
      <c r="C296" s="117">
        <f>ROW(B137)</f>
        <v>137</v>
      </c>
      <c r="E296" s="118"/>
      <c r="F296" s="118"/>
      <c r="H296" s="35"/>
      <c r="I296" s="56"/>
      <c r="J296" s="117"/>
      <c r="L296" s="118"/>
      <c r="M296" s="118"/>
    </row>
    <row r="297" spans="1:14" ht="29" x14ac:dyDescent="0.35">
      <c r="A297" s="38" t="s">
        <v>600</v>
      </c>
      <c r="B297" s="38" t="s">
        <v>601</v>
      </c>
      <c r="C297" s="117" t="str">
        <f>ROW('C. HTT Harmonised Glossary '!B17)&amp;" for Harmonised Glossary"</f>
        <v>17 for Harmonised Glossary</v>
      </c>
      <c r="E297" s="118"/>
      <c r="H297" s="35"/>
      <c r="J297" s="117"/>
      <c r="L297" s="118"/>
    </row>
    <row r="298" spans="1:14" x14ac:dyDescent="0.35">
      <c r="A298" s="38" t="s">
        <v>602</v>
      </c>
      <c r="B298" s="56" t="s">
        <v>603</v>
      </c>
      <c r="C298" s="117">
        <f>ROW(B65)</f>
        <v>65</v>
      </c>
      <c r="E298" s="118"/>
      <c r="H298" s="35"/>
      <c r="I298" s="56"/>
      <c r="J298" s="117"/>
      <c r="L298" s="118"/>
    </row>
    <row r="299" spans="1:14" x14ac:dyDescent="0.35">
      <c r="A299" s="38" t="s">
        <v>604</v>
      </c>
      <c r="B299" s="56" t="s">
        <v>605</v>
      </c>
      <c r="C299" s="117">
        <f>ROW(B88)</f>
        <v>88</v>
      </c>
      <c r="E299" s="118"/>
      <c r="H299" s="35"/>
      <c r="I299" s="56"/>
      <c r="J299" s="117"/>
      <c r="L299" s="118"/>
    </row>
    <row r="300" spans="1:14" x14ac:dyDescent="0.35">
      <c r="A300" s="38" t="s">
        <v>606</v>
      </c>
      <c r="B300" s="56" t="s">
        <v>607</v>
      </c>
      <c r="C300" s="117" t="str">
        <f ca="1">IF(ISREF(INDIRECT("'B1. HTT Mortgage Assets'!A1")),ROW('B1. HTT Mortgage Assets '!B179)&amp; " for Mortgage Assets","")</f>
        <v/>
      </c>
      <c r="D300" s="117" t="str">
        <f ca="1">IF(ISREF(INDIRECT("'B2. HTT Public Sector Assets'!A1")),ROW('B2. HTT Public Sector Asset '!B166)&amp; " for Public Sector Assets","")</f>
        <v/>
      </c>
      <c r="E300" s="118"/>
      <c r="H300" s="35"/>
      <c r="I300" s="56"/>
      <c r="J300" s="117"/>
      <c r="K300" s="117"/>
      <c r="L300" s="118"/>
    </row>
    <row r="301" spans="1:14" outlineLevel="1" x14ac:dyDescent="0.35">
      <c r="A301" s="38" t="s">
        <v>608</v>
      </c>
      <c r="B301" s="56"/>
      <c r="C301" s="117"/>
      <c r="D301" s="117"/>
      <c r="E301" s="118"/>
      <c r="H301" s="35"/>
      <c r="I301" s="56"/>
      <c r="J301" s="117"/>
      <c r="K301" s="117"/>
      <c r="L301" s="118"/>
    </row>
    <row r="302" spans="1:14" outlineLevel="1" x14ac:dyDescent="0.35">
      <c r="A302" s="38" t="s">
        <v>609</v>
      </c>
      <c r="B302" s="56"/>
      <c r="C302" s="117"/>
      <c r="D302" s="117"/>
      <c r="E302" s="118"/>
      <c r="H302" s="35"/>
      <c r="I302" s="56"/>
      <c r="J302" s="117"/>
      <c r="K302" s="117"/>
      <c r="L302" s="118"/>
    </row>
    <row r="303" spans="1:14" outlineLevel="1" x14ac:dyDescent="0.35">
      <c r="A303" s="38" t="s">
        <v>610</v>
      </c>
      <c r="B303" s="56"/>
      <c r="C303" s="117"/>
      <c r="D303" s="117"/>
      <c r="E303" s="118"/>
      <c r="H303" s="35"/>
      <c r="I303" s="56"/>
      <c r="J303" s="117"/>
      <c r="K303" s="117"/>
      <c r="L303" s="118"/>
    </row>
    <row r="304" spans="1:14" outlineLevel="1" x14ac:dyDescent="0.35">
      <c r="A304" s="38" t="s">
        <v>611</v>
      </c>
      <c r="B304" s="56"/>
      <c r="C304" s="117"/>
      <c r="D304" s="117"/>
      <c r="E304" s="118"/>
      <c r="H304" s="35"/>
      <c r="I304" s="56"/>
      <c r="J304" s="117"/>
      <c r="K304" s="117"/>
      <c r="L304" s="118"/>
    </row>
    <row r="305" spans="1:14" outlineLevel="1" x14ac:dyDescent="0.35">
      <c r="A305" s="38" t="s">
        <v>612</v>
      </c>
      <c r="B305" s="56"/>
      <c r="C305" s="117"/>
      <c r="D305" s="117"/>
      <c r="E305" s="118"/>
      <c r="H305" s="35"/>
      <c r="I305" s="56"/>
      <c r="J305" s="117"/>
      <c r="K305" s="117"/>
      <c r="L305" s="118"/>
      <c r="N305" s="61"/>
    </row>
    <row r="306" spans="1:14" outlineLevel="1" x14ac:dyDescent="0.35">
      <c r="A306" s="38" t="s">
        <v>613</v>
      </c>
      <c r="B306" s="56"/>
      <c r="C306" s="117"/>
      <c r="D306" s="117"/>
      <c r="E306" s="118"/>
      <c r="H306" s="35"/>
      <c r="I306" s="56"/>
      <c r="J306" s="117"/>
      <c r="K306" s="117"/>
      <c r="L306" s="118"/>
      <c r="N306" s="61"/>
    </row>
    <row r="307" spans="1:14" outlineLevel="1" x14ac:dyDescent="0.35">
      <c r="A307" s="38" t="s">
        <v>614</v>
      </c>
      <c r="B307" s="56"/>
      <c r="C307" s="117"/>
      <c r="D307" s="117"/>
      <c r="E307" s="118"/>
      <c r="H307" s="35"/>
      <c r="I307" s="56"/>
      <c r="J307" s="117"/>
      <c r="K307" s="117"/>
      <c r="L307" s="118"/>
      <c r="N307" s="61"/>
    </row>
    <row r="308" spans="1:14" outlineLevel="1" x14ac:dyDescent="0.35">
      <c r="A308" s="38" t="s">
        <v>615</v>
      </c>
      <c r="B308" s="56"/>
      <c r="C308" s="117"/>
      <c r="D308" s="117"/>
      <c r="E308" s="118"/>
      <c r="H308" s="35"/>
      <c r="I308" s="56"/>
      <c r="J308" s="117"/>
      <c r="K308" s="117"/>
      <c r="L308" s="118"/>
      <c r="N308" s="61"/>
    </row>
    <row r="309" spans="1:14" outlineLevel="1" x14ac:dyDescent="0.35">
      <c r="A309" s="38" t="s">
        <v>616</v>
      </c>
      <c r="B309" s="56"/>
      <c r="C309" s="117"/>
      <c r="D309" s="117"/>
      <c r="E309" s="118"/>
      <c r="H309" s="35"/>
      <c r="I309" s="56"/>
      <c r="J309" s="117"/>
      <c r="K309" s="117"/>
      <c r="L309" s="118"/>
      <c r="N309" s="61"/>
    </row>
    <row r="310" spans="1:14" outlineLevel="1" x14ac:dyDescent="0.35">
      <c r="A310" s="38" t="s">
        <v>617</v>
      </c>
      <c r="H310" s="35"/>
      <c r="N310" s="61"/>
    </row>
    <row r="311" spans="1:14" ht="37" x14ac:dyDescent="0.35">
      <c r="A311" s="50"/>
      <c r="B311" s="49" t="s">
        <v>187</v>
      </c>
      <c r="C311" s="50"/>
      <c r="D311" s="50"/>
      <c r="E311" s="50"/>
      <c r="F311" s="50"/>
      <c r="G311" s="51"/>
      <c r="H311" s="35"/>
      <c r="I311" s="42"/>
      <c r="J311" s="44"/>
      <c r="K311" s="44"/>
      <c r="L311" s="44"/>
      <c r="M311" s="44"/>
      <c r="N311" s="61"/>
    </row>
    <row r="312" spans="1:14" x14ac:dyDescent="0.35">
      <c r="A312" s="38" t="s">
        <v>618</v>
      </c>
      <c r="B312" s="68" t="s">
        <v>619</v>
      </c>
      <c r="C312" s="38" t="s">
        <v>620</v>
      </c>
      <c r="H312" s="35"/>
      <c r="I312" s="68"/>
      <c r="J312" s="117"/>
      <c r="N312" s="61"/>
    </row>
    <row r="313" spans="1:14" outlineLevel="1" x14ac:dyDescent="0.35">
      <c r="A313" s="38" t="s">
        <v>621</v>
      </c>
      <c r="B313" s="68"/>
      <c r="C313" s="117"/>
      <c r="H313" s="35"/>
      <c r="I313" s="68"/>
      <c r="J313" s="117"/>
      <c r="N313" s="61"/>
    </row>
    <row r="314" spans="1:14" outlineLevel="1" x14ac:dyDescent="0.35">
      <c r="A314" s="38" t="s">
        <v>622</v>
      </c>
      <c r="B314" s="68"/>
      <c r="C314" s="117"/>
      <c r="H314" s="35"/>
      <c r="I314" s="68"/>
      <c r="J314" s="117"/>
      <c r="N314" s="61"/>
    </row>
    <row r="315" spans="1:14" outlineLevel="1" x14ac:dyDescent="0.35">
      <c r="A315" s="38" t="s">
        <v>623</v>
      </c>
      <c r="B315" s="68"/>
      <c r="C315" s="117"/>
      <c r="H315" s="35"/>
      <c r="I315" s="68"/>
      <c r="J315" s="117"/>
      <c r="N315" s="61"/>
    </row>
    <row r="316" spans="1:14" outlineLevel="1" x14ac:dyDescent="0.35">
      <c r="A316" s="38" t="s">
        <v>624</v>
      </c>
      <c r="B316" s="68"/>
      <c r="C316" s="117"/>
      <c r="H316" s="35"/>
      <c r="I316" s="68"/>
      <c r="J316" s="117"/>
      <c r="N316" s="61"/>
    </row>
    <row r="317" spans="1:14" outlineLevel="1" x14ac:dyDescent="0.35">
      <c r="A317" s="38" t="s">
        <v>625</v>
      </c>
      <c r="B317" s="68"/>
      <c r="C317" s="117"/>
      <c r="H317" s="35"/>
      <c r="I317" s="68"/>
      <c r="J317" s="117"/>
      <c r="N317" s="61"/>
    </row>
    <row r="318" spans="1:14" outlineLevel="1" x14ac:dyDescent="0.35">
      <c r="A318" s="38" t="s">
        <v>626</v>
      </c>
      <c r="B318" s="68"/>
      <c r="C318" s="117"/>
      <c r="H318" s="35"/>
      <c r="I318" s="68"/>
      <c r="J318" s="117"/>
      <c r="N318" s="61"/>
    </row>
    <row r="319" spans="1:14" ht="18.5" x14ac:dyDescent="0.35">
      <c r="A319" s="50"/>
      <c r="B319" s="49" t="s">
        <v>188</v>
      </c>
      <c r="C319" s="50"/>
      <c r="D319" s="50"/>
      <c r="E319" s="50"/>
      <c r="F319" s="50"/>
      <c r="G319" s="51"/>
      <c r="H319" s="35"/>
      <c r="I319" s="42"/>
      <c r="J319" s="44"/>
      <c r="K319" s="44"/>
      <c r="L319" s="44"/>
      <c r="M319" s="44"/>
      <c r="N319" s="61"/>
    </row>
    <row r="320" spans="1:14" ht="15" customHeight="1" outlineLevel="1" x14ac:dyDescent="0.35">
      <c r="A320" s="63"/>
      <c r="B320" s="64" t="s">
        <v>627</v>
      </c>
      <c r="C320" s="63"/>
      <c r="D320" s="63"/>
      <c r="E320" s="65"/>
      <c r="F320" s="66"/>
      <c r="G320" s="66"/>
      <c r="H320" s="35"/>
      <c r="L320" s="35"/>
      <c r="M320" s="35"/>
      <c r="N320" s="61"/>
    </row>
    <row r="321" spans="1:14" outlineLevel="1" x14ac:dyDescent="0.35">
      <c r="A321" s="38" t="s">
        <v>628</v>
      </c>
      <c r="B321" s="56" t="s">
        <v>629</v>
      </c>
      <c r="C321" s="56" t="s">
        <v>630</v>
      </c>
      <c r="H321" s="35"/>
      <c r="I321" s="61"/>
      <c r="J321" s="61"/>
      <c r="K321" s="61"/>
      <c r="L321" s="61"/>
      <c r="M321" s="61"/>
      <c r="N321" s="61"/>
    </row>
    <row r="322" spans="1:14" outlineLevel="1" x14ac:dyDescent="0.35">
      <c r="A322" s="38" t="s">
        <v>631</v>
      </c>
      <c r="B322" s="56" t="s">
        <v>632</v>
      </c>
      <c r="C322" s="56" t="s">
        <v>630</v>
      </c>
      <c r="H322" s="35"/>
      <c r="I322" s="61"/>
      <c r="J322" s="61"/>
      <c r="K322" s="61"/>
      <c r="L322" s="61"/>
      <c r="M322" s="61"/>
      <c r="N322" s="61"/>
    </row>
    <row r="323" spans="1:14" outlineLevel="1" x14ac:dyDescent="0.35">
      <c r="A323" s="38" t="s">
        <v>633</v>
      </c>
      <c r="B323" s="56" t="s">
        <v>634</v>
      </c>
      <c r="C323" s="56" t="s">
        <v>630</v>
      </c>
      <c r="H323" s="35"/>
      <c r="I323" s="61"/>
      <c r="J323" s="61"/>
      <c r="K323" s="61"/>
      <c r="L323" s="61"/>
      <c r="M323" s="61"/>
      <c r="N323" s="61"/>
    </row>
    <row r="324" spans="1:14" outlineLevel="1" x14ac:dyDescent="0.35">
      <c r="A324" s="38" t="s">
        <v>635</v>
      </c>
      <c r="B324" s="56" t="s">
        <v>636</v>
      </c>
      <c r="C324" s="38" t="s">
        <v>630</v>
      </c>
      <c r="H324" s="35"/>
      <c r="I324" s="61"/>
      <c r="J324" s="61"/>
      <c r="K324" s="61"/>
      <c r="L324" s="61"/>
      <c r="M324" s="61"/>
      <c r="N324" s="61"/>
    </row>
    <row r="325" spans="1:14" outlineLevel="1" x14ac:dyDescent="0.35">
      <c r="A325" s="38" t="s">
        <v>637</v>
      </c>
      <c r="B325" s="56" t="s">
        <v>638</v>
      </c>
      <c r="C325" s="38" t="s">
        <v>630</v>
      </c>
      <c r="H325" s="35"/>
      <c r="I325" s="61"/>
      <c r="J325" s="61"/>
      <c r="K325" s="61"/>
      <c r="L325" s="61"/>
      <c r="M325" s="61"/>
      <c r="N325" s="61"/>
    </row>
    <row r="326" spans="1:14" outlineLevel="1" x14ac:dyDescent="0.35">
      <c r="A326" s="38" t="s">
        <v>639</v>
      </c>
      <c r="B326" s="56" t="s">
        <v>640</v>
      </c>
      <c r="C326" s="38" t="s">
        <v>630</v>
      </c>
      <c r="H326" s="35"/>
      <c r="I326" s="61"/>
      <c r="J326" s="61"/>
      <c r="K326" s="61"/>
      <c r="L326" s="61"/>
      <c r="M326" s="61"/>
      <c r="N326" s="61"/>
    </row>
    <row r="327" spans="1:14" outlineLevel="1" x14ac:dyDescent="0.35">
      <c r="A327" s="38" t="s">
        <v>641</v>
      </c>
      <c r="B327" s="56" t="s">
        <v>642</v>
      </c>
      <c r="C327" s="38" t="s">
        <v>630</v>
      </c>
      <c r="H327" s="35"/>
      <c r="I327" s="61"/>
      <c r="J327" s="61"/>
      <c r="K327" s="61"/>
      <c r="L327" s="61"/>
      <c r="M327" s="61"/>
      <c r="N327" s="61"/>
    </row>
    <row r="328" spans="1:14" outlineLevel="1" x14ac:dyDescent="0.35">
      <c r="A328" s="38" t="s">
        <v>643</v>
      </c>
      <c r="B328" s="56" t="s">
        <v>644</v>
      </c>
      <c r="C328" s="38" t="s">
        <v>630</v>
      </c>
      <c r="H328" s="35"/>
      <c r="I328" s="61"/>
      <c r="J328" s="61"/>
      <c r="K328" s="61"/>
      <c r="L328" s="61"/>
      <c r="M328" s="61"/>
      <c r="N328" s="61"/>
    </row>
    <row r="329" spans="1:14" outlineLevel="1" x14ac:dyDescent="0.35">
      <c r="A329" s="38" t="s">
        <v>645</v>
      </c>
      <c r="B329" s="56" t="s">
        <v>646</v>
      </c>
      <c r="C329" s="38" t="s">
        <v>630</v>
      </c>
      <c r="H329" s="35"/>
      <c r="I329" s="61"/>
      <c r="J329" s="61"/>
      <c r="K329" s="61"/>
      <c r="L329" s="61"/>
      <c r="M329" s="61"/>
      <c r="N329" s="61"/>
    </row>
    <row r="330" spans="1:14" outlineLevel="1" x14ac:dyDescent="0.35">
      <c r="A330" s="38" t="s">
        <v>647</v>
      </c>
      <c r="B330" s="85" t="s">
        <v>648</v>
      </c>
      <c r="H330" s="35"/>
      <c r="I330" s="61"/>
      <c r="J330" s="61"/>
      <c r="K330" s="61"/>
      <c r="L330" s="61"/>
      <c r="M330" s="61"/>
      <c r="N330" s="61"/>
    </row>
    <row r="331" spans="1:14" outlineLevel="1" x14ac:dyDescent="0.35">
      <c r="A331" s="38" t="s">
        <v>649</v>
      </c>
      <c r="B331" s="85" t="s">
        <v>648</v>
      </c>
      <c r="H331" s="35"/>
      <c r="I331" s="61"/>
      <c r="J331" s="61"/>
      <c r="K331" s="61"/>
      <c r="L331" s="61"/>
      <c r="M331" s="61"/>
      <c r="N331" s="61"/>
    </row>
    <row r="332" spans="1:14" outlineLevel="1" x14ac:dyDescent="0.35">
      <c r="A332" s="38" t="s">
        <v>650</v>
      </c>
      <c r="B332" s="85" t="s">
        <v>648</v>
      </c>
      <c r="H332" s="35"/>
      <c r="I332" s="61"/>
      <c r="J332" s="61"/>
      <c r="K332" s="61"/>
      <c r="L332" s="61"/>
      <c r="M332" s="61"/>
      <c r="N332" s="61"/>
    </row>
    <row r="333" spans="1:14" outlineLevel="1" x14ac:dyDescent="0.35">
      <c r="A333" s="38" t="s">
        <v>651</v>
      </c>
      <c r="B333" s="85" t="s">
        <v>648</v>
      </c>
      <c r="H333" s="35"/>
      <c r="I333" s="61"/>
      <c r="J333" s="61"/>
      <c r="K333" s="61"/>
      <c r="L333" s="61"/>
      <c r="M333" s="61"/>
      <c r="N333" s="61"/>
    </row>
    <row r="334" spans="1:14" outlineLevel="1" x14ac:dyDescent="0.35">
      <c r="A334" s="38" t="s">
        <v>652</v>
      </c>
      <c r="B334" s="85" t="s">
        <v>648</v>
      </c>
      <c r="H334" s="35"/>
      <c r="I334" s="61"/>
      <c r="J334" s="61"/>
      <c r="K334" s="61"/>
      <c r="L334" s="61"/>
      <c r="M334" s="61"/>
      <c r="N334" s="61"/>
    </row>
    <row r="335" spans="1:14" outlineLevel="1" x14ac:dyDescent="0.35">
      <c r="A335" s="38" t="s">
        <v>653</v>
      </c>
      <c r="B335" s="85" t="s">
        <v>648</v>
      </c>
      <c r="H335" s="35"/>
      <c r="I335" s="61"/>
      <c r="J335" s="61"/>
      <c r="K335" s="61"/>
      <c r="L335" s="61"/>
      <c r="M335" s="61"/>
      <c r="N335" s="61"/>
    </row>
    <row r="336" spans="1:14" outlineLevel="1" x14ac:dyDescent="0.35">
      <c r="A336" s="38" t="s">
        <v>654</v>
      </c>
      <c r="B336" s="85" t="s">
        <v>648</v>
      </c>
      <c r="H336" s="35"/>
      <c r="I336" s="61"/>
      <c r="J336" s="61"/>
      <c r="K336" s="61"/>
      <c r="L336" s="61"/>
      <c r="M336" s="61"/>
      <c r="N336" s="61"/>
    </row>
    <row r="337" spans="1:14" outlineLevel="1" x14ac:dyDescent="0.35">
      <c r="A337" s="38" t="s">
        <v>655</v>
      </c>
      <c r="B337" s="85" t="s">
        <v>648</v>
      </c>
      <c r="H337" s="35"/>
      <c r="I337" s="61"/>
      <c r="J337" s="61"/>
      <c r="K337" s="61"/>
      <c r="L337" s="61"/>
      <c r="M337" s="61"/>
      <c r="N337" s="61"/>
    </row>
    <row r="338" spans="1:14" outlineLevel="1" x14ac:dyDescent="0.35">
      <c r="A338" s="38" t="s">
        <v>656</v>
      </c>
      <c r="B338" s="85" t="s">
        <v>648</v>
      </c>
      <c r="H338" s="35"/>
      <c r="I338" s="61"/>
      <c r="J338" s="61"/>
      <c r="K338" s="61"/>
      <c r="L338" s="61"/>
      <c r="M338" s="61"/>
      <c r="N338" s="61"/>
    </row>
    <row r="339" spans="1:14" outlineLevel="1" x14ac:dyDescent="0.35">
      <c r="A339" s="38" t="s">
        <v>657</v>
      </c>
      <c r="B339" s="85" t="s">
        <v>648</v>
      </c>
      <c r="H339" s="35"/>
      <c r="I339" s="61"/>
      <c r="J339" s="61"/>
      <c r="K339" s="61"/>
      <c r="L339" s="61"/>
      <c r="M339" s="61"/>
      <c r="N339" s="61"/>
    </row>
    <row r="340" spans="1:14" outlineLevel="1" x14ac:dyDescent="0.35">
      <c r="A340" s="38" t="s">
        <v>658</v>
      </c>
      <c r="B340" s="85" t="s">
        <v>648</v>
      </c>
      <c r="H340" s="35"/>
      <c r="I340" s="61"/>
      <c r="J340" s="61"/>
      <c r="K340" s="61"/>
      <c r="L340" s="61"/>
      <c r="M340" s="61"/>
      <c r="N340" s="61"/>
    </row>
    <row r="341" spans="1:14" outlineLevel="1" x14ac:dyDescent="0.35">
      <c r="A341" s="38" t="s">
        <v>659</v>
      </c>
      <c r="B341" s="85" t="s">
        <v>648</v>
      </c>
      <c r="H341" s="35"/>
      <c r="I341" s="61"/>
      <c r="J341" s="61"/>
      <c r="K341" s="61"/>
      <c r="L341" s="61"/>
      <c r="M341" s="61"/>
      <c r="N341" s="61"/>
    </row>
    <row r="342" spans="1:14" outlineLevel="1" x14ac:dyDescent="0.35">
      <c r="A342" s="38" t="s">
        <v>660</v>
      </c>
      <c r="B342" s="85" t="s">
        <v>648</v>
      </c>
      <c r="H342" s="35"/>
      <c r="I342" s="61"/>
      <c r="J342" s="61"/>
      <c r="K342" s="61"/>
      <c r="L342" s="61"/>
      <c r="M342" s="61"/>
      <c r="N342" s="61"/>
    </row>
    <row r="343" spans="1:14" outlineLevel="1" x14ac:dyDescent="0.35">
      <c r="A343" s="38" t="s">
        <v>661</v>
      </c>
      <c r="B343" s="85" t="s">
        <v>648</v>
      </c>
      <c r="H343" s="35"/>
      <c r="I343" s="61"/>
      <c r="J343" s="61"/>
      <c r="K343" s="61"/>
      <c r="L343" s="61"/>
      <c r="M343" s="61"/>
      <c r="N343" s="61"/>
    </row>
    <row r="344" spans="1:14" outlineLevel="1" x14ac:dyDescent="0.35">
      <c r="A344" s="38" t="s">
        <v>662</v>
      </c>
      <c r="B344" s="85" t="s">
        <v>648</v>
      </c>
      <c r="H344" s="35"/>
      <c r="I344" s="61"/>
      <c r="J344" s="61"/>
      <c r="K344" s="61"/>
      <c r="L344" s="61"/>
      <c r="M344" s="61"/>
      <c r="N344" s="61"/>
    </row>
    <row r="345" spans="1:14" outlineLevel="1" x14ac:dyDescent="0.35">
      <c r="A345" s="38" t="s">
        <v>663</v>
      </c>
      <c r="B345" s="85" t="s">
        <v>648</v>
      </c>
      <c r="H345" s="35"/>
      <c r="I345" s="61"/>
      <c r="J345" s="61"/>
      <c r="K345" s="61"/>
      <c r="L345" s="61"/>
      <c r="M345" s="61"/>
      <c r="N345" s="61"/>
    </row>
    <row r="346" spans="1:14" outlineLevel="1" x14ac:dyDescent="0.35">
      <c r="A346" s="38" t="s">
        <v>664</v>
      </c>
      <c r="B346" s="85" t="s">
        <v>648</v>
      </c>
      <c r="H346" s="35"/>
      <c r="I346" s="61"/>
      <c r="J346" s="61"/>
      <c r="K346" s="61"/>
      <c r="L346" s="61"/>
      <c r="M346" s="61"/>
      <c r="N346" s="61"/>
    </row>
    <row r="347" spans="1:14" outlineLevel="1" x14ac:dyDescent="0.35">
      <c r="A347" s="38" t="s">
        <v>665</v>
      </c>
      <c r="B347" s="85" t="s">
        <v>648</v>
      </c>
      <c r="H347" s="35"/>
      <c r="I347" s="61"/>
      <c r="J347" s="61"/>
      <c r="K347" s="61"/>
      <c r="L347" s="61"/>
      <c r="M347" s="61"/>
      <c r="N347" s="61"/>
    </row>
    <row r="348" spans="1:14" outlineLevel="1" x14ac:dyDescent="0.35">
      <c r="A348" s="38" t="s">
        <v>666</v>
      </c>
      <c r="B348" s="85" t="s">
        <v>648</v>
      </c>
      <c r="H348" s="35"/>
      <c r="I348" s="61"/>
      <c r="J348" s="61"/>
      <c r="K348" s="61"/>
      <c r="L348" s="61"/>
      <c r="M348" s="61"/>
      <c r="N348" s="61"/>
    </row>
    <row r="349" spans="1:14" outlineLevel="1" x14ac:dyDescent="0.35">
      <c r="A349" s="38" t="s">
        <v>667</v>
      </c>
      <c r="B349" s="85" t="s">
        <v>648</v>
      </c>
      <c r="H349" s="35"/>
      <c r="I349" s="61"/>
      <c r="J349" s="61"/>
      <c r="K349" s="61"/>
      <c r="L349" s="61"/>
      <c r="M349" s="61"/>
      <c r="N349" s="61"/>
    </row>
    <row r="350" spans="1:14" outlineLevel="1" x14ac:dyDescent="0.35">
      <c r="A350" s="38" t="s">
        <v>668</v>
      </c>
      <c r="B350" s="85" t="s">
        <v>648</v>
      </c>
      <c r="H350" s="35"/>
      <c r="I350" s="61"/>
      <c r="J350" s="61"/>
      <c r="K350" s="61"/>
      <c r="L350" s="61"/>
      <c r="M350" s="61"/>
      <c r="N350" s="61"/>
    </row>
    <row r="351" spans="1:14" outlineLevel="1" x14ac:dyDescent="0.35">
      <c r="A351" s="38" t="s">
        <v>669</v>
      </c>
      <c r="B351" s="85" t="s">
        <v>648</v>
      </c>
      <c r="H351" s="35"/>
      <c r="I351" s="61"/>
      <c r="J351" s="61"/>
      <c r="K351" s="61"/>
      <c r="L351" s="61"/>
      <c r="M351" s="61"/>
      <c r="N351" s="61"/>
    </row>
    <row r="352" spans="1:14" outlineLevel="1" x14ac:dyDescent="0.35">
      <c r="A352" s="38" t="s">
        <v>670</v>
      </c>
      <c r="B352" s="85" t="s">
        <v>648</v>
      </c>
      <c r="H352" s="35"/>
      <c r="I352" s="61"/>
      <c r="J352" s="61"/>
      <c r="K352" s="61"/>
      <c r="L352" s="61"/>
      <c r="M352" s="61"/>
      <c r="N352" s="61"/>
    </row>
    <row r="353" spans="1:14" outlineLevel="1" x14ac:dyDescent="0.35">
      <c r="A353" s="38" t="s">
        <v>671</v>
      </c>
      <c r="B353" s="85" t="s">
        <v>648</v>
      </c>
      <c r="H353" s="35"/>
      <c r="I353" s="61"/>
      <c r="J353" s="61"/>
      <c r="K353" s="61"/>
      <c r="L353" s="61"/>
      <c r="M353" s="61"/>
      <c r="N353" s="61"/>
    </row>
    <row r="354" spans="1:14" outlineLevel="1" x14ac:dyDescent="0.35">
      <c r="A354" s="38" t="s">
        <v>672</v>
      </c>
      <c r="B354" s="85" t="s">
        <v>648</v>
      </c>
      <c r="H354" s="35"/>
      <c r="I354" s="61"/>
      <c r="J354" s="61"/>
      <c r="K354" s="61"/>
      <c r="L354" s="61"/>
      <c r="M354" s="61"/>
      <c r="N354" s="61"/>
    </row>
    <row r="355" spans="1:14" outlineLevel="1" x14ac:dyDescent="0.35">
      <c r="A355" s="38" t="s">
        <v>673</v>
      </c>
      <c r="B355" s="85" t="s">
        <v>648</v>
      </c>
      <c r="H355" s="35"/>
      <c r="I355" s="61"/>
      <c r="J355" s="61"/>
      <c r="K355" s="61"/>
      <c r="L355" s="61"/>
      <c r="M355" s="61"/>
      <c r="N355" s="61"/>
    </row>
    <row r="356" spans="1:14" outlineLevel="1" x14ac:dyDescent="0.35">
      <c r="A356" s="38" t="s">
        <v>674</v>
      </c>
      <c r="B356" s="85" t="s">
        <v>648</v>
      </c>
      <c r="H356" s="35"/>
      <c r="I356" s="61"/>
      <c r="J356" s="61"/>
      <c r="K356" s="61"/>
      <c r="L356" s="61"/>
      <c r="M356" s="61"/>
      <c r="N356" s="61"/>
    </row>
    <row r="357" spans="1:14" outlineLevel="1" x14ac:dyDescent="0.35">
      <c r="A357" s="38" t="s">
        <v>675</v>
      </c>
      <c r="B357" s="85" t="s">
        <v>648</v>
      </c>
      <c r="H357" s="35"/>
      <c r="I357" s="61"/>
      <c r="J357" s="61"/>
      <c r="K357" s="61"/>
      <c r="L357" s="61"/>
      <c r="M357" s="61"/>
      <c r="N357" s="61"/>
    </row>
    <row r="358" spans="1:14" outlineLevel="1" x14ac:dyDescent="0.35">
      <c r="A358" s="38" t="s">
        <v>676</v>
      </c>
      <c r="B358" s="85" t="s">
        <v>648</v>
      </c>
      <c r="H358" s="35"/>
      <c r="I358" s="61"/>
      <c r="J358" s="61"/>
      <c r="K358" s="61"/>
      <c r="L358" s="61"/>
      <c r="M358" s="61"/>
      <c r="N358" s="61"/>
    </row>
    <row r="359" spans="1:14" outlineLevel="1" x14ac:dyDescent="0.35">
      <c r="A359" s="38" t="s">
        <v>677</v>
      </c>
      <c r="B359" s="85" t="s">
        <v>648</v>
      </c>
      <c r="H359" s="35"/>
      <c r="I359" s="61"/>
      <c r="J359" s="61"/>
      <c r="K359" s="61"/>
      <c r="L359" s="61"/>
      <c r="M359" s="61"/>
      <c r="N359" s="61"/>
    </row>
    <row r="360" spans="1:14" outlineLevel="1" x14ac:dyDescent="0.35">
      <c r="A360" s="38" t="s">
        <v>678</v>
      </c>
      <c r="B360" s="85" t="s">
        <v>648</v>
      </c>
      <c r="H360" s="35"/>
      <c r="I360" s="61"/>
      <c r="J360" s="61"/>
      <c r="K360" s="61"/>
      <c r="L360" s="61"/>
      <c r="M360" s="61"/>
      <c r="N360" s="61"/>
    </row>
    <row r="361" spans="1:14" outlineLevel="1" x14ac:dyDescent="0.35">
      <c r="A361" s="38" t="s">
        <v>679</v>
      </c>
      <c r="B361" s="85" t="s">
        <v>648</v>
      </c>
      <c r="H361" s="35"/>
      <c r="I361" s="61"/>
      <c r="J361" s="61"/>
      <c r="K361" s="61"/>
      <c r="L361" s="61"/>
      <c r="M361" s="61"/>
      <c r="N361" s="61"/>
    </row>
    <row r="362" spans="1:14" outlineLevel="1" x14ac:dyDescent="0.35">
      <c r="A362" s="38" t="s">
        <v>680</v>
      </c>
      <c r="B362" s="85" t="s">
        <v>648</v>
      </c>
      <c r="H362" s="35"/>
      <c r="I362" s="61"/>
      <c r="J362" s="61"/>
      <c r="K362" s="61"/>
      <c r="L362" s="61"/>
      <c r="M362" s="61"/>
      <c r="N362" s="61"/>
    </row>
    <row r="363" spans="1:14" outlineLevel="1" x14ac:dyDescent="0.35">
      <c r="A363" s="38" t="s">
        <v>681</v>
      </c>
      <c r="B363" s="85" t="s">
        <v>648</v>
      </c>
      <c r="H363" s="35"/>
      <c r="I363" s="61"/>
      <c r="J363" s="61"/>
      <c r="K363" s="61"/>
      <c r="L363" s="61"/>
      <c r="M363" s="61"/>
      <c r="N363" s="61"/>
    </row>
    <row r="364" spans="1:14" outlineLevel="1" x14ac:dyDescent="0.35">
      <c r="A364" s="38" t="s">
        <v>682</v>
      </c>
      <c r="B364" s="85" t="s">
        <v>648</v>
      </c>
      <c r="H364" s="35"/>
      <c r="I364" s="61"/>
      <c r="J364" s="61"/>
      <c r="K364" s="61"/>
      <c r="L364" s="61"/>
      <c r="M364" s="61"/>
      <c r="N364" s="61"/>
    </row>
    <row r="365" spans="1:14" outlineLevel="1" x14ac:dyDescent="0.35">
      <c r="A365" s="38" t="s">
        <v>683</v>
      </c>
      <c r="B365" s="85" t="s">
        <v>648</v>
      </c>
      <c r="H365" s="35"/>
      <c r="I365" s="61"/>
      <c r="J365" s="61"/>
      <c r="K365" s="61"/>
      <c r="L365" s="61"/>
      <c r="M365" s="61"/>
      <c r="N365" s="61"/>
    </row>
    <row r="366" spans="1:14" x14ac:dyDescent="0.35">
      <c r="H366" s="35"/>
      <c r="I366" s="61"/>
      <c r="J366" s="61"/>
      <c r="K366" s="61"/>
      <c r="L366" s="61"/>
      <c r="M366" s="61"/>
      <c r="N366" s="61"/>
    </row>
    <row r="367" spans="1:14" x14ac:dyDescent="0.35">
      <c r="H367" s="35"/>
      <c r="I367" s="61"/>
      <c r="J367" s="61"/>
      <c r="K367" s="61"/>
      <c r="L367" s="61"/>
      <c r="M367" s="61"/>
      <c r="N367" s="61"/>
    </row>
    <row r="368" spans="1:14" x14ac:dyDescent="0.35">
      <c r="H368" s="35"/>
      <c r="I368" s="61"/>
      <c r="J368" s="61"/>
      <c r="K368" s="61"/>
      <c r="L368" s="61"/>
      <c r="M368" s="61"/>
      <c r="N368" s="61"/>
    </row>
    <row r="369" spans="8:8" s="61" customFormat="1" x14ac:dyDescent="0.35">
      <c r="H369" s="35"/>
    </row>
    <row r="370" spans="8:8" s="61" customFormat="1" x14ac:dyDescent="0.35">
      <c r="H370" s="35"/>
    </row>
    <row r="371" spans="8:8" s="61" customFormat="1" x14ac:dyDescent="0.35">
      <c r="H371" s="35"/>
    </row>
    <row r="372" spans="8:8" s="61" customFormat="1" x14ac:dyDescent="0.35">
      <c r="H372" s="35"/>
    </row>
    <row r="373" spans="8:8" s="61" customFormat="1" x14ac:dyDescent="0.35">
      <c r="H373" s="35"/>
    </row>
    <row r="374" spans="8:8" s="61" customFormat="1" x14ac:dyDescent="0.35">
      <c r="H374" s="35"/>
    </row>
    <row r="375" spans="8:8" s="61" customFormat="1" x14ac:dyDescent="0.35">
      <c r="H375" s="35"/>
    </row>
    <row r="376" spans="8:8" s="61" customFormat="1" x14ac:dyDescent="0.35">
      <c r="H376" s="35"/>
    </row>
    <row r="377" spans="8:8" s="61" customFormat="1" x14ac:dyDescent="0.35">
      <c r="H377" s="35"/>
    </row>
    <row r="378" spans="8:8" s="61" customFormat="1" x14ac:dyDescent="0.35">
      <c r="H378" s="35"/>
    </row>
    <row r="379" spans="8:8" s="61" customFormat="1" x14ac:dyDescent="0.35">
      <c r="H379" s="35"/>
    </row>
    <row r="380" spans="8:8" s="61" customFormat="1" x14ac:dyDescent="0.35">
      <c r="H380" s="35"/>
    </row>
    <row r="381" spans="8:8" s="61" customFormat="1" x14ac:dyDescent="0.35">
      <c r="H381" s="35"/>
    </row>
    <row r="382" spans="8:8" s="61" customFormat="1" x14ac:dyDescent="0.35">
      <c r="H382" s="35"/>
    </row>
    <row r="383" spans="8:8" s="61" customFormat="1" x14ac:dyDescent="0.35">
      <c r="H383" s="35"/>
    </row>
    <row r="384" spans="8:8" s="61" customFormat="1" x14ac:dyDescent="0.35">
      <c r="H384" s="35"/>
    </row>
    <row r="385" spans="8:8" s="61" customFormat="1" x14ac:dyDescent="0.35">
      <c r="H385" s="35"/>
    </row>
    <row r="386" spans="8:8" s="61" customFormat="1" x14ac:dyDescent="0.35">
      <c r="H386" s="35"/>
    </row>
    <row r="387" spans="8:8" s="61" customFormat="1" x14ac:dyDescent="0.35">
      <c r="H387" s="35"/>
    </row>
    <row r="388" spans="8:8" s="61" customFormat="1" x14ac:dyDescent="0.35">
      <c r="H388" s="35"/>
    </row>
    <row r="389" spans="8:8" s="61" customFormat="1" x14ac:dyDescent="0.35">
      <c r="H389" s="35"/>
    </row>
    <row r="390" spans="8:8" s="61" customFormat="1" x14ac:dyDescent="0.35">
      <c r="H390" s="35"/>
    </row>
    <row r="391" spans="8:8" s="61" customFormat="1" x14ac:dyDescent="0.35">
      <c r="H391" s="35"/>
    </row>
    <row r="392" spans="8:8" s="61" customFormat="1" x14ac:dyDescent="0.35">
      <c r="H392" s="35"/>
    </row>
    <row r="393" spans="8:8" s="61" customFormat="1" x14ac:dyDescent="0.35">
      <c r="H393" s="35"/>
    </row>
    <row r="394" spans="8:8" s="61" customFormat="1" x14ac:dyDescent="0.35">
      <c r="H394" s="35"/>
    </row>
    <row r="395" spans="8:8" s="61" customFormat="1" x14ac:dyDescent="0.35">
      <c r="H395" s="35"/>
    </row>
    <row r="396" spans="8:8" s="61" customFormat="1" x14ac:dyDescent="0.35">
      <c r="H396" s="35"/>
    </row>
    <row r="397" spans="8:8" s="61" customFormat="1" x14ac:dyDescent="0.35">
      <c r="H397" s="35"/>
    </row>
    <row r="398" spans="8:8" s="61" customFormat="1" x14ac:dyDescent="0.35">
      <c r="H398" s="35"/>
    </row>
    <row r="399" spans="8:8" s="61" customFormat="1" x14ac:dyDescent="0.35">
      <c r="H399" s="35"/>
    </row>
    <row r="400" spans="8:8" s="61" customFormat="1" x14ac:dyDescent="0.35">
      <c r="H400" s="35"/>
    </row>
    <row r="401" spans="8:8" s="61" customFormat="1" x14ac:dyDescent="0.35">
      <c r="H401" s="35"/>
    </row>
    <row r="402" spans="8:8" s="61" customFormat="1" x14ac:dyDescent="0.35">
      <c r="H402" s="35"/>
    </row>
    <row r="403" spans="8:8" s="61" customFormat="1" x14ac:dyDescent="0.35">
      <c r="H403" s="35"/>
    </row>
    <row r="404" spans="8:8" s="61" customFormat="1" x14ac:dyDescent="0.35">
      <c r="H404" s="35"/>
    </row>
    <row r="405" spans="8:8" s="61" customFormat="1" x14ac:dyDescent="0.35">
      <c r="H405" s="35"/>
    </row>
    <row r="406" spans="8:8" s="61" customFormat="1" x14ac:dyDescent="0.35">
      <c r="H406" s="35"/>
    </row>
    <row r="407" spans="8:8" s="61" customFormat="1" x14ac:dyDescent="0.35">
      <c r="H407" s="35"/>
    </row>
    <row r="408" spans="8:8" s="61" customFormat="1" x14ac:dyDescent="0.35">
      <c r="H408" s="35"/>
    </row>
    <row r="409" spans="8:8" s="61" customFormat="1" x14ac:dyDescent="0.35">
      <c r="H409" s="35"/>
    </row>
    <row r="410" spans="8:8" s="61" customFormat="1" x14ac:dyDescent="0.35">
      <c r="H410" s="35"/>
    </row>
    <row r="411" spans="8:8" s="61" customFormat="1" x14ac:dyDescent="0.35">
      <c r="H411" s="35"/>
    </row>
    <row r="412" spans="8:8" s="61" customFormat="1" x14ac:dyDescent="0.35">
      <c r="H412" s="35"/>
    </row>
    <row r="413" spans="8:8" s="61" customFormat="1" x14ac:dyDescent="0.35">
      <c r="H413" s="3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C883926B-7CF4-4697-BBE3-B5B4FEBB66F6}"/>
    <hyperlink ref="B7" location="'A. HTT General'!B26" display="2. Regulatory Summary" xr:uid="{682BB885-2FAF-493F-B6B0-7D78D43F2BA3}"/>
    <hyperlink ref="B8" location="'A. HTT General'!B36" display="3. General Cover Pool / Covered Bond Information" xr:uid="{CE78D19D-CE0F-4688-9A68-4653BD213EF3}"/>
    <hyperlink ref="B9" location="'A. HTT General'!B285" display="4. References to Capital Requirements Regulation (CRR) 129(7)" xr:uid="{0A5E5428-BAA6-497A-8F2D-6F2440EEB0DE}"/>
    <hyperlink ref="B11" location="'A. HTT General'!B319" display="6. Other relevant information" xr:uid="{EBC9BD70-3540-4A82-850B-2150AE5B99C3}"/>
    <hyperlink ref="C289" location="'A. HTT General'!A39" display="'A. HTT General'!A39" xr:uid="{550002EA-2C06-43CB-84DA-5A93272679A3}"/>
    <hyperlink ref="C290" location="'B1. HTT Mortgage Assets'!B43" display="'B1. HTT Mortgage Assets'!B43" xr:uid="{DAC11341-1946-4EC2-8D24-27A5000C9695}"/>
    <hyperlink ref="D290" location="'B2. HTT Public Sector Assets'!B48" display="'B2. HTT Public Sector Assets'!B48" xr:uid="{7272103F-2D18-49E5-8BD8-F9B09E65D2C5}"/>
    <hyperlink ref="C291" location="'A. HTT General'!A52" display="'A. HTT General'!A52" xr:uid="{182D47E3-C988-4357-AAC1-8FB8AAF8D041}"/>
    <hyperlink ref="C295" location="'A. HTT General'!B163" display="'A. HTT General'!B163" xr:uid="{5E6CEA78-FA6D-4716-9C32-F9C6C076834B}"/>
    <hyperlink ref="C296" location="'A. HTT General'!B137" display="'A. HTT General'!B137" xr:uid="{1CB75B40-5EC8-471B-ACB4-7B7CF606CAA5}"/>
    <hyperlink ref="C297" location="'C. HTT Harmonised Glossary'!B17" display="'C. HTT Harmonised Glossary'!B17" xr:uid="{EC00A358-27D2-4D7A-A1CB-E4BCB40DF3CD}"/>
    <hyperlink ref="C298" location="'A. HTT General'!B65" display="'A. HTT General'!B65" xr:uid="{F160A2C9-FBBF-45A4-B9B4-6AA381E5D171}"/>
    <hyperlink ref="C299" location="'A. HTT General'!B88" display="'A. HTT General'!B88" xr:uid="{DE1F04EA-26EB-4E5F-BDF4-223450F7A886}"/>
    <hyperlink ref="C300" location="'B1. HTT Mortgage Assets'!B180" display="'B1. HTT Mortgage Assets'!B180" xr:uid="{F7642DB1-C0A0-45BC-B760-587A8154C804}"/>
    <hyperlink ref="D300" location="'B2. HTT Public Sector Assets'!B166" display="'B2. HTT Public Sector Assets'!B166" xr:uid="{3F4E412D-F290-445A-8DEC-D8DDDD2A3A24}"/>
    <hyperlink ref="B27" r:id="rId1" display="UCITS Compliance" xr:uid="{226A23B0-ECE9-403F-BBDB-72753F32128A}"/>
    <hyperlink ref="B28" r:id="rId2" xr:uid="{A432DE29-36A6-4207-A00E-28A0207D2F17}"/>
    <hyperlink ref="B29" r:id="rId3" xr:uid="{D7E4DBDA-C0E7-4883-A418-A575B53B40B9}"/>
    <hyperlink ref="B10" location="'A. HTT General'!B311" display="5. References to Capital Requirements Regulation (CRR) 129(1)" xr:uid="{6896926D-32A4-49BB-B192-D8D7916B8080}"/>
    <hyperlink ref="D292" location="'B1. HTT Mortgage Assets'!B287" display="'B1. HTT Mortgage Assets'!B287" xr:uid="{1EFDA8B5-2AFE-434F-927F-5A1E1D2A7EA0}"/>
    <hyperlink ref="C292" location="'B1. HTT Mortgage Assets'!B186" display="'B1. HTT Mortgage Assets'!B186" xr:uid="{B5C474F3-4B1E-4BDA-9554-0F9E573BB7E4}"/>
    <hyperlink ref="C288" location="'A. HTT General'!A38" display="'A. HTT General'!A38" xr:uid="{EB089842-7284-4AAD-9E2B-59FD0EE70960}"/>
    <hyperlink ref="C294" location="'A. HTT General'!B111" display="'A. HTT General'!B111" xr:uid="{CBFCF18D-E489-426F-8C7A-CA9B8208DF3B}"/>
    <hyperlink ref="F292" location="'B2. HTT Public Sector Assets'!A18" display="'B2. HTT Public Sector Assets'!A18" xr:uid="{0180EBD0-86C2-4C27-B85E-941ECB538B42}"/>
    <hyperlink ref="D293" location="'B2. HTT Public Sector Assets'!B129" display="'B2. HTT Public Sector Assets'!B129" xr:uid="{1DD8CD29-47BF-4CE6-B1FD-AF473CE4BD9D}"/>
    <hyperlink ref="C293" location="'B1. HTT Mortgage Assets'!B149" display="'B1. HTT Mortgage Assets'!B149" xr:uid="{DDAFC9E0-B322-4937-83A1-6321F8A14BAD}"/>
    <hyperlink ref="C16" r:id="rId4" xr:uid="{30DC6A8E-DAB8-4D8C-A88B-4EE332284E56}"/>
    <hyperlink ref="C29" r:id="rId5" display="http://www.ecbc.eu/framework/show/id/73" xr:uid="{A78B3AE9-3B7C-4247-A086-E0769713F7D6}"/>
    <hyperlink ref="C229" r:id="rId6" xr:uid="{82AAA705-E1B1-461C-8F90-EC83B8B0432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69997-684B-4724-B571-6935C1FAF75C}">
  <sheetPr>
    <tabColor rgb="FFE36E00"/>
  </sheetPr>
  <dimension ref="A1:N598"/>
  <sheetViews>
    <sheetView zoomScale="60" zoomScaleNormal="60" workbookViewId="0">
      <selection activeCell="F555" sqref="F555"/>
    </sheetView>
  </sheetViews>
  <sheetFormatPr baseColWidth="10" defaultColWidth="8.81640625" defaultRowHeight="14.5" outlineLevelRow="1" x14ac:dyDescent="0.35"/>
  <cols>
    <col min="1" max="1" width="13.81640625" style="38" customWidth="1"/>
    <col min="2" max="2" width="60.81640625" style="38" customWidth="1"/>
    <col min="3" max="3" width="41" style="38" customWidth="1"/>
    <col min="4" max="4" width="40.81640625" style="38" customWidth="1"/>
    <col min="5" max="5" width="6.7265625" style="38" customWidth="1"/>
    <col min="6" max="6" width="41.54296875" style="38" customWidth="1"/>
    <col min="7" max="7" width="41.54296875" style="35" customWidth="1"/>
    <col min="8" max="16384" width="8.81640625" style="61"/>
  </cols>
  <sheetData>
    <row r="1" spans="1:7" ht="31" x14ac:dyDescent="0.35">
      <c r="A1" s="34" t="s">
        <v>684</v>
      </c>
      <c r="B1" s="34"/>
      <c r="C1" s="35"/>
      <c r="D1" s="35"/>
      <c r="E1" s="35"/>
      <c r="F1" s="36" t="s">
        <v>178</v>
      </c>
    </row>
    <row r="2" spans="1:7" ht="15" thickBot="1" x14ac:dyDescent="0.4">
      <c r="A2" s="35"/>
      <c r="B2" s="35"/>
      <c r="C2" s="35"/>
      <c r="D2" s="35"/>
      <c r="E2" s="35"/>
      <c r="F2" s="35"/>
    </row>
    <row r="3" spans="1:7" ht="19" thickBot="1" x14ac:dyDescent="0.4">
      <c r="A3" s="39"/>
      <c r="B3" s="40" t="s">
        <v>179</v>
      </c>
      <c r="C3" s="120" t="s">
        <v>180</v>
      </c>
      <c r="D3" s="39"/>
      <c r="E3" s="39"/>
      <c r="F3" s="35"/>
      <c r="G3" s="39"/>
    </row>
    <row r="4" spans="1:7" ht="15" thickBot="1" x14ac:dyDescent="0.4"/>
    <row r="5" spans="1:7" ht="18.5" x14ac:dyDescent="0.35">
      <c r="A5" s="42"/>
      <c r="B5" s="43" t="s">
        <v>685</v>
      </c>
      <c r="C5" s="42"/>
      <c r="E5" s="44"/>
      <c r="F5" s="44"/>
    </row>
    <row r="6" spans="1:7" x14ac:dyDescent="0.35">
      <c r="B6" s="121" t="s">
        <v>686</v>
      </c>
    </row>
    <row r="7" spans="1:7" x14ac:dyDescent="0.35">
      <c r="B7" s="122" t="s">
        <v>687</v>
      </c>
    </row>
    <row r="8" spans="1:7" ht="15" thickBot="1" x14ac:dyDescent="0.4">
      <c r="B8" s="123" t="s">
        <v>688</v>
      </c>
    </row>
    <row r="9" spans="1:7" x14ac:dyDescent="0.35">
      <c r="B9" s="124"/>
    </row>
    <row r="10" spans="1:7" ht="37" x14ac:dyDescent="0.35">
      <c r="A10" s="49" t="s">
        <v>189</v>
      </c>
      <c r="B10" s="49" t="s">
        <v>686</v>
      </c>
      <c r="C10" s="50"/>
      <c r="D10" s="50"/>
      <c r="E10" s="50"/>
      <c r="F10" s="50"/>
      <c r="G10" s="51"/>
    </row>
    <row r="11" spans="1:7" ht="15" customHeight="1" x14ac:dyDescent="0.35">
      <c r="A11" s="63"/>
      <c r="B11" s="64" t="s">
        <v>689</v>
      </c>
      <c r="C11" s="63" t="s">
        <v>223</v>
      </c>
      <c r="D11" s="63"/>
      <c r="E11" s="63"/>
      <c r="F11" s="66" t="s">
        <v>690</v>
      </c>
      <c r="G11" s="66"/>
    </row>
    <row r="12" spans="1:7" x14ac:dyDescent="0.35">
      <c r="A12" s="38" t="s">
        <v>691</v>
      </c>
      <c r="B12" s="38" t="s">
        <v>692</v>
      </c>
      <c r="C12" s="100">
        <v>2876.1956569700005</v>
      </c>
      <c r="F12" s="79">
        <f>IF($C$15=0,"",IF(C12="[for completion]","",C12/$C$15))</f>
        <v>1</v>
      </c>
    </row>
    <row r="13" spans="1:7" x14ac:dyDescent="0.35">
      <c r="A13" s="38" t="s">
        <v>693</v>
      </c>
      <c r="B13" s="38" t="s">
        <v>694</v>
      </c>
      <c r="C13" s="100">
        <v>0</v>
      </c>
      <c r="F13" s="79">
        <f>IF($C$15=0,"",IF(C13="[for completion]","",C13/$C$15))</f>
        <v>0</v>
      </c>
    </row>
    <row r="14" spans="1:7" x14ac:dyDescent="0.35">
      <c r="A14" s="38" t="s">
        <v>695</v>
      </c>
      <c r="B14" s="38" t="s">
        <v>263</v>
      </c>
      <c r="C14" s="100">
        <v>0</v>
      </c>
      <c r="F14" s="79">
        <f>IF($C$15=0,"",IF(C14="[for completion]","",C14/$C$15))</f>
        <v>0</v>
      </c>
    </row>
    <row r="15" spans="1:7" x14ac:dyDescent="0.35">
      <c r="A15" s="38" t="s">
        <v>696</v>
      </c>
      <c r="B15" s="125" t="s">
        <v>265</v>
      </c>
      <c r="C15" s="70">
        <f>SUM(C12:C14)</f>
        <v>2876.1956569700005</v>
      </c>
      <c r="F15" s="126">
        <f>SUM(F12:F14)</f>
        <v>1</v>
      </c>
    </row>
    <row r="16" spans="1:7" outlineLevel="1" x14ac:dyDescent="0.35">
      <c r="A16" s="38" t="s">
        <v>697</v>
      </c>
      <c r="B16" s="85" t="s">
        <v>698</v>
      </c>
      <c r="C16" s="70"/>
      <c r="F16" s="79">
        <v>0</v>
      </c>
    </row>
    <row r="17" spans="1:7" outlineLevel="1" x14ac:dyDescent="0.35">
      <c r="A17" s="38" t="s">
        <v>699</v>
      </c>
      <c r="B17" s="85" t="s">
        <v>700</v>
      </c>
      <c r="C17" s="70"/>
      <c r="F17" s="79">
        <v>0</v>
      </c>
    </row>
    <row r="18" spans="1:7" outlineLevel="1" x14ac:dyDescent="0.35">
      <c r="A18" s="38" t="s">
        <v>701</v>
      </c>
      <c r="B18" s="85" t="s">
        <v>267</v>
      </c>
      <c r="C18" s="70"/>
      <c r="F18" s="79">
        <v>0</v>
      </c>
    </row>
    <row r="19" spans="1:7" outlineLevel="1" x14ac:dyDescent="0.35">
      <c r="A19" s="38" t="s">
        <v>702</v>
      </c>
      <c r="B19" s="85" t="s">
        <v>267</v>
      </c>
      <c r="C19" s="70"/>
      <c r="F19" s="79">
        <v>0</v>
      </c>
    </row>
    <row r="20" spans="1:7" outlineLevel="1" x14ac:dyDescent="0.35">
      <c r="A20" s="38" t="s">
        <v>703</v>
      </c>
      <c r="B20" s="85" t="s">
        <v>267</v>
      </c>
      <c r="C20" s="70"/>
      <c r="F20" s="79">
        <v>0</v>
      </c>
    </row>
    <row r="21" spans="1:7" outlineLevel="1" x14ac:dyDescent="0.35">
      <c r="A21" s="38" t="s">
        <v>704</v>
      </c>
      <c r="B21" s="85" t="s">
        <v>267</v>
      </c>
      <c r="C21" s="70"/>
      <c r="F21" s="79">
        <v>0</v>
      </c>
    </row>
    <row r="22" spans="1:7" outlineLevel="1" x14ac:dyDescent="0.35">
      <c r="A22" s="38" t="s">
        <v>705</v>
      </c>
      <c r="B22" s="85" t="s">
        <v>267</v>
      </c>
      <c r="C22" s="70"/>
      <c r="F22" s="79">
        <v>0</v>
      </c>
    </row>
    <row r="23" spans="1:7" outlineLevel="1" x14ac:dyDescent="0.35">
      <c r="A23" s="38" t="s">
        <v>706</v>
      </c>
      <c r="B23" s="85" t="s">
        <v>267</v>
      </c>
      <c r="C23" s="70"/>
      <c r="F23" s="79">
        <v>0</v>
      </c>
    </row>
    <row r="24" spans="1:7" outlineLevel="1" x14ac:dyDescent="0.35">
      <c r="A24" s="38" t="s">
        <v>707</v>
      </c>
      <c r="B24" s="85" t="s">
        <v>267</v>
      </c>
      <c r="C24" s="70"/>
      <c r="F24" s="79">
        <v>0</v>
      </c>
    </row>
    <row r="25" spans="1:7" outlineLevel="1" x14ac:dyDescent="0.35">
      <c r="A25" s="38" t="s">
        <v>708</v>
      </c>
      <c r="B25" s="85" t="s">
        <v>267</v>
      </c>
      <c r="C25" s="70"/>
      <c r="F25" s="79">
        <v>0</v>
      </c>
    </row>
    <row r="26" spans="1:7" outlineLevel="1" x14ac:dyDescent="0.35">
      <c r="A26" s="38" t="s">
        <v>709</v>
      </c>
      <c r="B26" s="85" t="s">
        <v>267</v>
      </c>
      <c r="C26" s="86"/>
      <c r="D26" s="61"/>
      <c r="E26" s="61"/>
      <c r="F26" s="79">
        <v>0</v>
      </c>
    </row>
    <row r="27" spans="1:7" ht="15" customHeight="1" x14ac:dyDescent="0.35">
      <c r="A27" s="63"/>
      <c r="B27" s="64" t="s">
        <v>710</v>
      </c>
      <c r="C27" s="63" t="s">
        <v>711</v>
      </c>
      <c r="D27" s="63" t="s">
        <v>712</v>
      </c>
      <c r="E27" s="65"/>
      <c r="F27" s="63" t="s">
        <v>713</v>
      </c>
      <c r="G27" s="66"/>
    </row>
    <row r="28" spans="1:7" x14ac:dyDescent="0.35">
      <c r="A28" s="38" t="s">
        <v>714</v>
      </c>
      <c r="B28" s="38" t="s">
        <v>715</v>
      </c>
      <c r="C28" s="67">
        <v>30104</v>
      </c>
      <c r="D28" s="38">
        <v>0</v>
      </c>
      <c r="F28" s="38">
        <v>30104</v>
      </c>
    </row>
    <row r="29" spans="1:7" outlineLevel="1" x14ac:dyDescent="0.35">
      <c r="A29" s="38" t="s">
        <v>716</v>
      </c>
      <c r="B29" s="56" t="s">
        <v>717</v>
      </c>
    </row>
    <row r="30" spans="1:7" outlineLevel="1" x14ac:dyDescent="0.35">
      <c r="A30" s="38" t="s">
        <v>718</v>
      </c>
      <c r="B30" s="56" t="s">
        <v>719</v>
      </c>
    </row>
    <row r="31" spans="1:7" outlineLevel="1" x14ac:dyDescent="0.35">
      <c r="A31" s="38" t="s">
        <v>720</v>
      </c>
      <c r="B31" s="56"/>
    </row>
    <row r="32" spans="1:7" outlineLevel="1" x14ac:dyDescent="0.35">
      <c r="A32" s="38" t="s">
        <v>721</v>
      </c>
      <c r="B32" s="56"/>
    </row>
    <row r="33" spans="1:7" outlineLevel="1" x14ac:dyDescent="0.35">
      <c r="A33" s="38" t="s">
        <v>722</v>
      </c>
      <c r="B33" s="56"/>
    </row>
    <row r="34" spans="1:7" outlineLevel="1" x14ac:dyDescent="0.35">
      <c r="A34" s="38" t="s">
        <v>723</v>
      </c>
      <c r="B34" s="56"/>
    </row>
    <row r="35" spans="1:7" ht="15" customHeight="1" x14ac:dyDescent="0.35">
      <c r="A35" s="63"/>
      <c r="B35" s="64" t="s">
        <v>724</v>
      </c>
      <c r="C35" s="63" t="s">
        <v>725</v>
      </c>
      <c r="D35" s="63" t="s">
        <v>726</v>
      </c>
      <c r="E35" s="65"/>
      <c r="F35" s="66" t="s">
        <v>690</v>
      </c>
      <c r="G35" s="66"/>
    </row>
    <row r="36" spans="1:7" x14ac:dyDescent="0.35">
      <c r="A36" s="38" t="s">
        <v>727</v>
      </c>
      <c r="B36" s="38" t="s">
        <v>728</v>
      </c>
      <c r="C36" s="127">
        <v>4.2010545981872429E-3</v>
      </c>
      <c r="D36" s="127">
        <v>0</v>
      </c>
      <c r="E36" s="128"/>
      <c r="F36" s="129">
        <v>4.2010545981872429E-3</v>
      </c>
    </row>
    <row r="37" spans="1:7" outlineLevel="1" x14ac:dyDescent="0.35">
      <c r="A37" s="38" t="s">
        <v>729</v>
      </c>
      <c r="C37" s="126"/>
      <c r="D37" s="126"/>
      <c r="E37" s="128"/>
      <c r="F37" s="126"/>
    </row>
    <row r="38" spans="1:7" outlineLevel="1" x14ac:dyDescent="0.35">
      <c r="A38" s="38" t="s">
        <v>730</v>
      </c>
      <c r="C38" s="126"/>
      <c r="D38" s="126"/>
      <c r="E38" s="128"/>
      <c r="F38" s="126"/>
    </row>
    <row r="39" spans="1:7" outlineLevel="1" x14ac:dyDescent="0.35">
      <c r="A39" s="38" t="s">
        <v>731</v>
      </c>
      <c r="C39" s="126"/>
      <c r="D39" s="126"/>
      <c r="E39" s="128"/>
      <c r="F39" s="126"/>
    </row>
    <row r="40" spans="1:7" outlineLevel="1" x14ac:dyDescent="0.35">
      <c r="A40" s="38" t="s">
        <v>732</v>
      </c>
      <c r="C40" s="126"/>
      <c r="D40" s="126"/>
      <c r="E40" s="128"/>
      <c r="F40" s="126"/>
    </row>
    <row r="41" spans="1:7" outlineLevel="1" x14ac:dyDescent="0.35">
      <c r="A41" s="38" t="s">
        <v>733</v>
      </c>
      <c r="C41" s="126"/>
      <c r="D41" s="126"/>
      <c r="E41" s="128"/>
      <c r="F41" s="126"/>
    </row>
    <row r="42" spans="1:7" outlineLevel="1" x14ac:dyDescent="0.35">
      <c r="A42" s="38" t="s">
        <v>734</v>
      </c>
      <c r="C42" s="126"/>
      <c r="D42" s="126"/>
      <c r="E42" s="128"/>
      <c r="F42" s="126"/>
    </row>
    <row r="43" spans="1:7" ht="15" customHeight="1" x14ac:dyDescent="0.35">
      <c r="A43" s="63"/>
      <c r="B43" s="64" t="s">
        <v>735</v>
      </c>
      <c r="C43" s="63" t="s">
        <v>725</v>
      </c>
      <c r="D43" s="63" t="s">
        <v>726</v>
      </c>
      <c r="E43" s="65"/>
      <c r="F43" s="66" t="s">
        <v>690</v>
      </c>
      <c r="G43" s="66"/>
    </row>
    <row r="44" spans="1:7" x14ac:dyDescent="0.35">
      <c r="A44" s="38" t="s">
        <v>736</v>
      </c>
      <c r="B44" s="130" t="s">
        <v>737</v>
      </c>
      <c r="C44" s="131">
        <f>SUM(C45:C71)</f>
        <v>0.99999999999999956</v>
      </c>
      <c r="D44" s="131">
        <f>SUM(D45:D71)</f>
        <v>0</v>
      </c>
      <c r="E44" s="126"/>
      <c r="F44" s="131">
        <f>SUM(F45:F71)</f>
        <v>0.99999999999999956</v>
      </c>
      <c r="G44" s="38"/>
    </row>
    <row r="45" spans="1:7" x14ac:dyDescent="0.35">
      <c r="A45" s="38" t="s">
        <v>738</v>
      </c>
      <c r="B45" s="38" t="s">
        <v>739</v>
      </c>
      <c r="C45" s="127">
        <v>0</v>
      </c>
      <c r="D45" s="127">
        <v>0</v>
      </c>
      <c r="E45" s="126"/>
      <c r="F45" s="127">
        <f t="shared" ref="F45:F87" si="0">C45+D45</f>
        <v>0</v>
      </c>
      <c r="G45" s="38"/>
    </row>
    <row r="46" spans="1:7" x14ac:dyDescent="0.35">
      <c r="A46" s="38" t="s">
        <v>740</v>
      </c>
      <c r="B46" s="38" t="s">
        <v>741</v>
      </c>
      <c r="C46" s="127">
        <v>0</v>
      </c>
      <c r="D46" s="127">
        <v>0</v>
      </c>
      <c r="E46" s="126"/>
      <c r="F46" s="127">
        <f t="shared" si="0"/>
        <v>0</v>
      </c>
      <c r="G46" s="38"/>
    </row>
    <row r="47" spans="1:7" x14ac:dyDescent="0.35">
      <c r="A47" s="38" t="s">
        <v>742</v>
      </c>
      <c r="B47" s="38" t="s">
        <v>743</v>
      </c>
      <c r="C47" s="127">
        <v>0</v>
      </c>
      <c r="D47" s="127">
        <v>0</v>
      </c>
      <c r="E47" s="126"/>
      <c r="F47" s="127">
        <f t="shared" si="0"/>
        <v>0</v>
      </c>
      <c r="G47" s="38"/>
    </row>
    <row r="48" spans="1:7" x14ac:dyDescent="0.35">
      <c r="A48" s="38" t="s">
        <v>744</v>
      </c>
      <c r="B48" s="38" t="s">
        <v>745</v>
      </c>
      <c r="C48" s="127">
        <v>0</v>
      </c>
      <c r="D48" s="127">
        <v>0</v>
      </c>
      <c r="E48" s="126"/>
      <c r="F48" s="127">
        <f t="shared" si="0"/>
        <v>0</v>
      </c>
      <c r="G48" s="38"/>
    </row>
    <row r="49" spans="1:7" x14ac:dyDescent="0.35">
      <c r="A49" s="38" t="s">
        <v>746</v>
      </c>
      <c r="B49" s="38" t="s">
        <v>747</v>
      </c>
      <c r="C49" s="127">
        <v>0</v>
      </c>
      <c r="D49" s="127">
        <v>0</v>
      </c>
      <c r="E49" s="126"/>
      <c r="F49" s="127">
        <f t="shared" si="0"/>
        <v>0</v>
      </c>
      <c r="G49" s="38"/>
    </row>
    <row r="50" spans="1:7" x14ac:dyDescent="0.35">
      <c r="A50" s="38" t="s">
        <v>748</v>
      </c>
      <c r="B50" s="38" t="s">
        <v>749</v>
      </c>
      <c r="C50" s="127">
        <v>0</v>
      </c>
      <c r="D50" s="127">
        <v>0</v>
      </c>
      <c r="E50" s="126"/>
      <c r="F50" s="127">
        <f t="shared" si="0"/>
        <v>0</v>
      </c>
      <c r="G50" s="38"/>
    </row>
    <row r="51" spans="1:7" x14ac:dyDescent="0.35">
      <c r="A51" s="38" t="s">
        <v>750</v>
      </c>
      <c r="B51" s="38" t="s">
        <v>751</v>
      </c>
      <c r="C51" s="127">
        <v>0</v>
      </c>
      <c r="D51" s="127">
        <v>0</v>
      </c>
      <c r="E51" s="126"/>
      <c r="F51" s="127">
        <f t="shared" si="0"/>
        <v>0</v>
      </c>
      <c r="G51" s="38"/>
    </row>
    <row r="52" spans="1:7" x14ac:dyDescent="0.35">
      <c r="A52" s="38" t="s">
        <v>752</v>
      </c>
      <c r="B52" s="38" t="s">
        <v>753</v>
      </c>
      <c r="C52" s="127">
        <v>0</v>
      </c>
      <c r="D52" s="127">
        <v>0</v>
      </c>
      <c r="E52" s="126"/>
      <c r="F52" s="127">
        <f t="shared" si="0"/>
        <v>0</v>
      </c>
      <c r="G52" s="38"/>
    </row>
    <row r="53" spans="1:7" x14ac:dyDescent="0.35">
      <c r="A53" s="38" t="s">
        <v>754</v>
      </c>
      <c r="B53" s="38" t="s">
        <v>755</v>
      </c>
      <c r="C53" s="127">
        <v>0</v>
      </c>
      <c r="D53" s="127">
        <v>0</v>
      </c>
      <c r="E53" s="126"/>
      <c r="F53" s="127">
        <f t="shared" si="0"/>
        <v>0</v>
      </c>
      <c r="G53" s="38"/>
    </row>
    <row r="54" spans="1:7" x14ac:dyDescent="0.35">
      <c r="A54" s="38" t="s">
        <v>756</v>
      </c>
      <c r="B54" s="38" t="s">
        <v>163</v>
      </c>
      <c r="C54" s="127">
        <v>0.99999999999999956</v>
      </c>
      <c r="D54" s="127">
        <v>0</v>
      </c>
      <c r="E54" s="126"/>
      <c r="F54" s="127">
        <f t="shared" si="0"/>
        <v>0.99999999999999956</v>
      </c>
      <c r="G54" s="38"/>
    </row>
    <row r="55" spans="1:7" x14ac:dyDescent="0.35">
      <c r="A55" s="38" t="s">
        <v>757</v>
      </c>
      <c r="B55" s="38" t="s">
        <v>758</v>
      </c>
      <c r="C55" s="127">
        <v>0</v>
      </c>
      <c r="D55" s="127">
        <v>0</v>
      </c>
      <c r="E55" s="126"/>
      <c r="F55" s="127">
        <f t="shared" si="0"/>
        <v>0</v>
      </c>
      <c r="G55" s="38"/>
    </row>
    <row r="56" spans="1:7" x14ac:dyDescent="0.35">
      <c r="A56" s="38" t="s">
        <v>759</v>
      </c>
      <c r="B56" s="38" t="s">
        <v>760</v>
      </c>
      <c r="C56" s="127">
        <v>0</v>
      </c>
      <c r="D56" s="127">
        <v>0</v>
      </c>
      <c r="E56" s="126"/>
      <c r="F56" s="127">
        <f t="shared" si="0"/>
        <v>0</v>
      </c>
      <c r="G56" s="38"/>
    </row>
    <row r="57" spans="1:7" x14ac:dyDescent="0.35">
      <c r="A57" s="38" t="s">
        <v>761</v>
      </c>
      <c r="B57" s="38" t="s">
        <v>762</v>
      </c>
      <c r="C57" s="127">
        <v>0</v>
      </c>
      <c r="D57" s="127">
        <v>0</v>
      </c>
      <c r="E57" s="126"/>
      <c r="F57" s="127">
        <f t="shared" si="0"/>
        <v>0</v>
      </c>
      <c r="G57" s="38"/>
    </row>
    <row r="58" spans="1:7" x14ac:dyDescent="0.35">
      <c r="A58" s="38" t="s">
        <v>763</v>
      </c>
      <c r="B58" s="38" t="s">
        <v>764</v>
      </c>
      <c r="C58" s="127">
        <v>0</v>
      </c>
      <c r="D58" s="127">
        <v>0</v>
      </c>
      <c r="E58" s="126"/>
      <c r="F58" s="127">
        <f t="shared" si="0"/>
        <v>0</v>
      </c>
      <c r="G58" s="38"/>
    </row>
    <row r="59" spans="1:7" x14ac:dyDescent="0.35">
      <c r="A59" s="38" t="s">
        <v>765</v>
      </c>
      <c r="B59" s="38" t="s">
        <v>766</v>
      </c>
      <c r="C59" s="127">
        <v>0</v>
      </c>
      <c r="D59" s="127">
        <v>0</v>
      </c>
      <c r="E59" s="126"/>
      <c r="F59" s="127">
        <f t="shared" si="0"/>
        <v>0</v>
      </c>
      <c r="G59" s="38"/>
    </row>
    <row r="60" spans="1:7" x14ac:dyDescent="0.35">
      <c r="A60" s="38" t="s">
        <v>767</v>
      </c>
      <c r="B60" s="38" t="s">
        <v>768</v>
      </c>
      <c r="C60" s="127">
        <v>0</v>
      </c>
      <c r="D60" s="127">
        <v>0</v>
      </c>
      <c r="E60" s="126"/>
      <c r="F60" s="127">
        <f t="shared" si="0"/>
        <v>0</v>
      </c>
      <c r="G60" s="38"/>
    </row>
    <row r="61" spans="1:7" x14ac:dyDescent="0.35">
      <c r="A61" s="38" t="s">
        <v>769</v>
      </c>
      <c r="B61" s="38" t="s">
        <v>770</v>
      </c>
      <c r="C61" s="127">
        <v>0</v>
      </c>
      <c r="D61" s="127">
        <v>0</v>
      </c>
      <c r="E61" s="126"/>
      <c r="F61" s="127">
        <f t="shared" si="0"/>
        <v>0</v>
      </c>
      <c r="G61" s="38"/>
    </row>
    <row r="62" spans="1:7" x14ac:dyDescent="0.35">
      <c r="A62" s="38" t="s">
        <v>771</v>
      </c>
      <c r="B62" s="38" t="s">
        <v>772</v>
      </c>
      <c r="C62" s="127">
        <v>0</v>
      </c>
      <c r="D62" s="127">
        <v>0</v>
      </c>
      <c r="E62" s="126"/>
      <c r="F62" s="127">
        <f t="shared" si="0"/>
        <v>0</v>
      </c>
      <c r="G62" s="38"/>
    </row>
    <row r="63" spans="1:7" x14ac:dyDescent="0.35">
      <c r="A63" s="38" t="s">
        <v>773</v>
      </c>
      <c r="B63" s="38" t="s">
        <v>774</v>
      </c>
      <c r="C63" s="127">
        <v>0</v>
      </c>
      <c r="D63" s="127">
        <v>0</v>
      </c>
      <c r="E63" s="126"/>
      <c r="F63" s="127">
        <f t="shared" si="0"/>
        <v>0</v>
      </c>
      <c r="G63" s="38"/>
    </row>
    <row r="64" spans="1:7" x14ac:dyDescent="0.35">
      <c r="A64" s="38" t="s">
        <v>775</v>
      </c>
      <c r="B64" s="38" t="s">
        <v>776</v>
      </c>
      <c r="C64" s="127">
        <v>0</v>
      </c>
      <c r="D64" s="127">
        <v>0</v>
      </c>
      <c r="E64" s="126"/>
      <c r="F64" s="127">
        <f t="shared" si="0"/>
        <v>0</v>
      </c>
      <c r="G64" s="38"/>
    </row>
    <row r="65" spans="1:7" x14ac:dyDescent="0.35">
      <c r="A65" s="38" t="s">
        <v>777</v>
      </c>
      <c r="B65" s="38" t="s">
        <v>778</v>
      </c>
      <c r="C65" s="127">
        <v>0</v>
      </c>
      <c r="D65" s="127">
        <v>0</v>
      </c>
      <c r="E65" s="126"/>
      <c r="F65" s="127">
        <f t="shared" si="0"/>
        <v>0</v>
      </c>
      <c r="G65" s="38"/>
    </row>
    <row r="66" spans="1:7" x14ac:dyDescent="0.35">
      <c r="A66" s="38" t="s">
        <v>779</v>
      </c>
      <c r="B66" s="38" t="s">
        <v>780</v>
      </c>
      <c r="C66" s="127">
        <v>0</v>
      </c>
      <c r="D66" s="127">
        <v>0</v>
      </c>
      <c r="E66" s="126"/>
      <c r="F66" s="127">
        <f t="shared" si="0"/>
        <v>0</v>
      </c>
      <c r="G66" s="38"/>
    </row>
    <row r="67" spans="1:7" x14ac:dyDescent="0.35">
      <c r="A67" s="38" t="s">
        <v>781</v>
      </c>
      <c r="B67" s="38" t="s">
        <v>782</v>
      </c>
      <c r="C67" s="127">
        <v>0</v>
      </c>
      <c r="D67" s="127">
        <v>0</v>
      </c>
      <c r="E67" s="126"/>
      <c r="F67" s="127">
        <f t="shared" si="0"/>
        <v>0</v>
      </c>
      <c r="G67" s="38"/>
    </row>
    <row r="68" spans="1:7" x14ac:dyDescent="0.35">
      <c r="A68" s="38" t="s">
        <v>783</v>
      </c>
      <c r="B68" s="38" t="s">
        <v>784</v>
      </c>
      <c r="C68" s="127">
        <v>0</v>
      </c>
      <c r="D68" s="127">
        <v>0</v>
      </c>
      <c r="E68" s="126"/>
      <c r="F68" s="127">
        <f t="shared" si="0"/>
        <v>0</v>
      </c>
      <c r="G68" s="38"/>
    </row>
    <row r="69" spans="1:7" x14ac:dyDescent="0.35">
      <c r="A69" s="38" t="s">
        <v>785</v>
      </c>
      <c r="B69" s="38" t="s">
        <v>786</v>
      </c>
      <c r="C69" s="127">
        <v>0</v>
      </c>
      <c r="D69" s="127">
        <v>0</v>
      </c>
      <c r="E69" s="126"/>
      <c r="F69" s="127">
        <f t="shared" si="0"/>
        <v>0</v>
      </c>
      <c r="G69" s="38"/>
    </row>
    <row r="70" spans="1:7" x14ac:dyDescent="0.35">
      <c r="A70" s="38" t="s">
        <v>787</v>
      </c>
      <c r="B70" s="38" t="s">
        <v>788</v>
      </c>
      <c r="C70" s="127">
        <v>0</v>
      </c>
      <c r="D70" s="127">
        <v>0</v>
      </c>
      <c r="E70" s="126"/>
      <c r="F70" s="127">
        <f t="shared" si="0"/>
        <v>0</v>
      </c>
      <c r="G70" s="38"/>
    </row>
    <row r="71" spans="1:7" x14ac:dyDescent="0.35">
      <c r="A71" s="38" t="s">
        <v>789</v>
      </c>
      <c r="B71" s="38" t="s">
        <v>790</v>
      </c>
      <c r="C71" s="127">
        <v>0</v>
      </c>
      <c r="D71" s="127">
        <v>0</v>
      </c>
      <c r="E71" s="126"/>
      <c r="F71" s="127">
        <f t="shared" si="0"/>
        <v>0</v>
      </c>
      <c r="G71" s="38"/>
    </row>
    <row r="72" spans="1:7" x14ac:dyDescent="0.35">
      <c r="A72" s="38" t="s">
        <v>791</v>
      </c>
      <c r="B72" s="130" t="s">
        <v>463</v>
      </c>
      <c r="C72" s="131">
        <f>SUM(C73:C75)</f>
        <v>0</v>
      </c>
      <c r="D72" s="131">
        <f>SUM(D73:D75)</f>
        <v>0</v>
      </c>
      <c r="E72" s="126"/>
      <c r="F72" s="131">
        <f>SUM(F73:F75)</f>
        <v>0</v>
      </c>
      <c r="G72" s="38"/>
    </row>
    <row r="73" spans="1:7" x14ac:dyDescent="0.35">
      <c r="A73" s="38" t="s">
        <v>792</v>
      </c>
      <c r="B73" s="38" t="s">
        <v>793</v>
      </c>
      <c r="C73" s="127">
        <v>0</v>
      </c>
      <c r="D73" s="127">
        <v>0</v>
      </c>
      <c r="E73" s="126"/>
      <c r="F73" s="127">
        <f t="shared" si="0"/>
        <v>0</v>
      </c>
      <c r="G73" s="38"/>
    </row>
    <row r="74" spans="1:7" x14ac:dyDescent="0.35">
      <c r="A74" s="38" t="s">
        <v>794</v>
      </c>
      <c r="B74" s="38" t="s">
        <v>795</v>
      </c>
      <c r="C74" s="127">
        <v>0</v>
      </c>
      <c r="D74" s="127">
        <v>0</v>
      </c>
      <c r="E74" s="126"/>
      <c r="F74" s="127">
        <f t="shared" si="0"/>
        <v>0</v>
      </c>
      <c r="G74" s="38"/>
    </row>
    <row r="75" spans="1:7" x14ac:dyDescent="0.35">
      <c r="A75" s="38" t="s">
        <v>796</v>
      </c>
      <c r="B75" s="38" t="s">
        <v>797</v>
      </c>
      <c r="C75" s="127">
        <v>0</v>
      </c>
      <c r="D75" s="127">
        <v>0</v>
      </c>
      <c r="E75" s="126"/>
      <c r="F75" s="127">
        <f t="shared" si="0"/>
        <v>0</v>
      </c>
      <c r="G75" s="38"/>
    </row>
    <row r="76" spans="1:7" x14ac:dyDescent="0.35">
      <c r="A76" s="38" t="s">
        <v>798</v>
      </c>
      <c r="B76" s="130" t="s">
        <v>263</v>
      </c>
      <c r="C76" s="131">
        <f>SUM(C77:C87)</f>
        <v>0</v>
      </c>
      <c r="D76" s="131">
        <f>SUM(D77:D87)</f>
        <v>0</v>
      </c>
      <c r="E76" s="126"/>
      <c r="F76" s="131">
        <f>SUM(F77:F87)</f>
        <v>0</v>
      </c>
      <c r="G76" s="38"/>
    </row>
    <row r="77" spans="1:7" x14ac:dyDescent="0.35">
      <c r="A77" s="38" t="s">
        <v>799</v>
      </c>
      <c r="B77" s="59" t="s">
        <v>465</v>
      </c>
      <c r="C77" s="127">
        <v>0</v>
      </c>
      <c r="D77" s="127">
        <v>0</v>
      </c>
      <c r="E77" s="126"/>
      <c r="F77" s="127">
        <f t="shared" si="0"/>
        <v>0</v>
      </c>
      <c r="G77" s="38"/>
    </row>
    <row r="78" spans="1:7" x14ac:dyDescent="0.35">
      <c r="A78" s="38" t="s">
        <v>800</v>
      </c>
      <c r="B78" s="38" t="s">
        <v>801</v>
      </c>
      <c r="C78" s="127">
        <v>0</v>
      </c>
      <c r="D78" s="127">
        <v>0</v>
      </c>
      <c r="E78" s="126"/>
      <c r="F78" s="127">
        <f t="shared" si="0"/>
        <v>0</v>
      </c>
      <c r="G78" s="38"/>
    </row>
    <row r="79" spans="1:7" x14ac:dyDescent="0.35">
      <c r="A79" s="38" t="s">
        <v>802</v>
      </c>
      <c r="B79" s="59" t="s">
        <v>467</v>
      </c>
      <c r="C79" s="127">
        <v>0</v>
      </c>
      <c r="D79" s="127">
        <v>0</v>
      </c>
      <c r="E79" s="126"/>
      <c r="F79" s="127">
        <f t="shared" si="0"/>
        <v>0</v>
      </c>
      <c r="G79" s="38"/>
    </row>
    <row r="80" spans="1:7" x14ac:dyDescent="0.35">
      <c r="A80" s="38" t="s">
        <v>803</v>
      </c>
      <c r="B80" s="59" t="s">
        <v>469</v>
      </c>
      <c r="C80" s="127">
        <v>0</v>
      </c>
      <c r="D80" s="127">
        <v>0</v>
      </c>
      <c r="E80" s="126"/>
      <c r="F80" s="127">
        <f t="shared" si="0"/>
        <v>0</v>
      </c>
      <c r="G80" s="38"/>
    </row>
    <row r="81" spans="1:7" x14ac:dyDescent="0.35">
      <c r="A81" s="38" t="s">
        <v>804</v>
      </c>
      <c r="B81" s="59" t="s">
        <v>471</v>
      </c>
      <c r="C81" s="127">
        <v>0</v>
      </c>
      <c r="D81" s="127">
        <v>0</v>
      </c>
      <c r="E81" s="126"/>
      <c r="F81" s="127">
        <f t="shared" si="0"/>
        <v>0</v>
      </c>
      <c r="G81" s="38"/>
    </row>
    <row r="82" spans="1:7" x14ac:dyDescent="0.35">
      <c r="A82" s="38" t="s">
        <v>805</v>
      </c>
      <c r="B82" s="59" t="s">
        <v>473</v>
      </c>
      <c r="C82" s="127">
        <v>0</v>
      </c>
      <c r="D82" s="127">
        <v>0</v>
      </c>
      <c r="E82" s="126"/>
      <c r="F82" s="127">
        <f t="shared" si="0"/>
        <v>0</v>
      </c>
      <c r="G82" s="38"/>
    </row>
    <row r="83" spans="1:7" x14ac:dyDescent="0.35">
      <c r="A83" s="38" t="s">
        <v>806</v>
      </c>
      <c r="B83" s="59" t="s">
        <v>475</v>
      </c>
      <c r="C83" s="127">
        <v>0</v>
      </c>
      <c r="D83" s="127">
        <v>0</v>
      </c>
      <c r="E83" s="126"/>
      <c r="F83" s="127">
        <f t="shared" si="0"/>
        <v>0</v>
      </c>
      <c r="G83" s="38"/>
    </row>
    <row r="84" spans="1:7" x14ac:dyDescent="0.35">
      <c r="A84" s="38" t="s">
        <v>807</v>
      </c>
      <c r="B84" s="59" t="s">
        <v>477</v>
      </c>
      <c r="C84" s="127">
        <v>0</v>
      </c>
      <c r="D84" s="127">
        <v>0</v>
      </c>
      <c r="E84" s="126"/>
      <c r="F84" s="127">
        <f t="shared" si="0"/>
        <v>0</v>
      </c>
      <c r="G84" s="38"/>
    </row>
    <row r="85" spans="1:7" x14ac:dyDescent="0.35">
      <c r="A85" s="38" t="s">
        <v>808</v>
      </c>
      <c r="B85" s="59" t="s">
        <v>479</v>
      </c>
      <c r="C85" s="127">
        <v>0</v>
      </c>
      <c r="D85" s="127">
        <v>0</v>
      </c>
      <c r="E85" s="126"/>
      <c r="F85" s="127">
        <f t="shared" si="0"/>
        <v>0</v>
      </c>
      <c r="G85" s="38"/>
    </row>
    <row r="86" spans="1:7" x14ac:dyDescent="0.35">
      <c r="A86" s="38" t="s">
        <v>809</v>
      </c>
      <c r="B86" s="59" t="s">
        <v>481</v>
      </c>
      <c r="C86" s="127">
        <v>0</v>
      </c>
      <c r="D86" s="127">
        <v>0</v>
      </c>
      <c r="E86" s="126"/>
      <c r="F86" s="127">
        <f t="shared" si="0"/>
        <v>0</v>
      </c>
      <c r="G86" s="38"/>
    </row>
    <row r="87" spans="1:7" x14ac:dyDescent="0.35">
      <c r="A87" s="38" t="s">
        <v>810</v>
      </c>
      <c r="B87" s="59" t="s">
        <v>263</v>
      </c>
      <c r="C87" s="127">
        <v>0</v>
      </c>
      <c r="D87" s="127">
        <v>0</v>
      </c>
      <c r="E87" s="126"/>
      <c r="F87" s="127">
        <f t="shared" si="0"/>
        <v>0</v>
      </c>
      <c r="G87" s="38"/>
    </row>
    <row r="88" spans="1:7" outlineLevel="1" x14ac:dyDescent="0.35">
      <c r="A88" s="38" t="s">
        <v>811</v>
      </c>
      <c r="B88" s="85" t="s">
        <v>267</v>
      </c>
      <c r="C88" s="126"/>
      <c r="D88" s="126"/>
      <c r="E88" s="126"/>
      <c r="F88" s="126"/>
      <c r="G88" s="38"/>
    </row>
    <row r="89" spans="1:7" outlineLevel="1" x14ac:dyDescent="0.35">
      <c r="A89" s="38" t="s">
        <v>812</v>
      </c>
      <c r="B89" s="85" t="s">
        <v>267</v>
      </c>
      <c r="C89" s="126"/>
      <c r="D89" s="126"/>
      <c r="E89" s="126"/>
      <c r="F89" s="126"/>
      <c r="G89" s="38"/>
    </row>
    <row r="90" spans="1:7" outlineLevel="1" x14ac:dyDescent="0.35">
      <c r="A90" s="38" t="s">
        <v>813</v>
      </c>
      <c r="B90" s="85" t="s">
        <v>267</v>
      </c>
      <c r="C90" s="126"/>
      <c r="D90" s="126"/>
      <c r="E90" s="126"/>
      <c r="F90" s="126"/>
      <c r="G90" s="38"/>
    </row>
    <row r="91" spans="1:7" outlineLevel="1" x14ac:dyDescent="0.35">
      <c r="A91" s="38" t="s">
        <v>814</v>
      </c>
      <c r="B91" s="85" t="s">
        <v>267</v>
      </c>
      <c r="C91" s="126"/>
      <c r="D91" s="126"/>
      <c r="E91" s="126"/>
      <c r="F91" s="126"/>
      <c r="G91" s="38"/>
    </row>
    <row r="92" spans="1:7" outlineLevel="1" x14ac:dyDescent="0.35">
      <c r="A92" s="38" t="s">
        <v>815</v>
      </c>
      <c r="B92" s="85" t="s">
        <v>267</v>
      </c>
      <c r="C92" s="126"/>
      <c r="D92" s="126"/>
      <c r="E92" s="126"/>
      <c r="F92" s="126"/>
      <c r="G92" s="38"/>
    </row>
    <row r="93" spans="1:7" outlineLevel="1" x14ac:dyDescent="0.35">
      <c r="A93" s="38" t="s">
        <v>816</v>
      </c>
      <c r="B93" s="85" t="s">
        <v>267</v>
      </c>
      <c r="C93" s="126"/>
      <c r="D93" s="126"/>
      <c r="E93" s="126"/>
      <c r="F93" s="126"/>
      <c r="G93" s="38"/>
    </row>
    <row r="94" spans="1:7" outlineLevel="1" x14ac:dyDescent="0.35">
      <c r="A94" s="38" t="s">
        <v>817</v>
      </c>
      <c r="B94" s="85" t="s">
        <v>267</v>
      </c>
      <c r="C94" s="126"/>
      <c r="D94" s="126"/>
      <c r="E94" s="126"/>
      <c r="F94" s="126"/>
      <c r="G94" s="38"/>
    </row>
    <row r="95" spans="1:7" outlineLevel="1" x14ac:dyDescent="0.35">
      <c r="A95" s="38" t="s">
        <v>818</v>
      </c>
      <c r="B95" s="85" t="s">
        <v>267</v>
      </c>
      <c r="C95" s="126"/>
      <c r="D95" s="126"/>
      <c r="E95" s="126"/>
      <c r="F95" s="126"/>
      <c r="G95" s="38"/>
    </row>
    <row r="96" spans="1:7" outlineLevel="1" x14ac:dyDescent="0.35">
      <c r="A96" s="38" t="s">
        <v>819</v>
      </c>
      <c r="B96" s="85" t="s">
        <v>267</v>
      </c>
      <c r="C96" s="126"/>
      <c r="D96" s="126"/>
      <c r="E96" s="126"/>
      <c r="F96" s="126"/>
      <c r="G96" s="38"/>
    </row>
    <row r="97" spans="1:7" outlineLevel="1" x14ac:dyDescent="0.35">
      <c r="A97" s="38" t="s">
        <v>820</v>
      </c>
      <c r="B97" s="85" t="s">
        <v>267</v>
      </c>
      <c r="C97" s="126"/>
      <c r="D97" s="126"/>
      <c r="E97" s="126"/>
      <c r="F97" s="126"/>
      <c r="G97" s="38"/>
    </row>
    <row r="98" spans="1:7" ht="15" customHeight="1" x14ac:dyDescent="0.35">
      <c r="A98" s="63"/>
      <c r="B98" s="99" t="s">
        <v>821</v>
      </c>
      <c r="C98" s="63" t="s">
        <v>725</v>
      </c>
      <c r="D98" s="63" t="s">
        <v>726</v>
      </c>
      <c r="E98" s="65"/>
      <c r="F98" s="66" t="s">
        <v>690</v>
      </c>
      <c r="G98" s="66"/>
    </row>
    <row r="99" spans="1:7" x14ac:dyDescent="0.35">
      <c r="A99" s="38" t="s">
        <v>822</v>
      </c>
      <c r="B99" s="132" t="s">
        <v>823</v>
      </c>
      <c r="C99" s="127">
        <v>6.8318723162597697E-2</v>
      </c>
      <c r="D99" s="133">
        <v>0</v>
      </c>
      <c r="E99" s="126"/>
      <c r="F99" s="133">
        <v>6.8318723162597697E-2</v>
      </c>
      <c r="G99" s="38"/>
    </row>
    <row r="100" spans="1:7" x14ac:dyDescent="0.35">
      <c r="A100" s="38" t="s">
        <v>824</v>
      </c>
      <c r="B100" s="132" t="s">
        <v>825</v>
      </c>
      <c r="C100" s="127">
        <v>0.10133578252706463</v>
      </c>
      <c r="D100" s="133">
        <v>0</v>
      </c>
      <c r="E100" s="126"/>
      <c r="F100" s="133">
        <v>0.10133578252706463</v>
      </c>
      <c r="G100" s="38"/>
    </row>
    <row r="101" spans="1:7" x14ac:dyDescent="0.35">
      <c r="A101" s="38" t="s">
        <v>826</v>
      </c>
      <c r="B101" s="132" t="s">
        <v>827</v>
      </c>
      <c r="C101" s="127">
        <v>0.1072883601545674</v>
      </c>
      <c r="D101" s="133">
        <v>0</v>
      </c>
      <c r="E101" s="126"/>
      <c r="F101" s="133">
        <v>0.1072883601545674</v>
      </c>
      <c r="G101" s="38"/>
    </row>
    <row r="102" spans="1:7" x14ac:dyDescent="0.35">
      <c r="A102" s="38" t="s">
        <v>828</v>
      </c>
      <c r="B102" s="132" t="s">
        <v>829</v>
      </c>
      <c r="C102" s="127">
        <v>3.0022508375166738E-2</v>
      </c>
      <c r="D102" s="133">
        <v>0</v>
      </c>
      <c r="E102" s="126"/>
      <c r="F102" s="133">
        <v>3.0022508375166738E-2</v>
      </c>
      <c r="G102" s="38"/>
    </row>
    <row r="103" spans="1:7" x14ac:dyDescent="0.35">
      <c r="A103" s="38" t="s">
        <v>830</v>
      </c>
      <c r="B103" s="132" t="s">
        <v>831</v>
      </c>
      <c r="C103" s="127">
        <v>4.7027490303804008E-2</v>
      </c>
      <c r="D103" s="133">
        <v>0</v>
      </c>
      <c r="E103" s="126"/>
      <c r="F103" s="133">
        <v>4.7027490303804008E-2</v>
      </c>
      <c r="G103" s="38"/>
    </row>
    <row r="104" spans="1:7" x14ac:dyDescent="0.35">
      <c r="A104" s="38" t="s">
        <v>832</v>
      </c>
      <c r="B104" s="132" t="s">
        <v>833</v>
      </c>
      <c r="C104" s="127">
        <v>2.8046218818430464E-2</v>
      </c>
      <c r="D104" s="133">
        <v>0</v>
      </c>
      <c r="E104" s="126"/>
      <c r="F104" s="133">
        <v>2.8046218818430464E-2</v>
      </c>
      <c r="G104" s="38"/>
    </row>
    <row r="105" spans="1:7" x14ac:dyDescent="0.35">
      <c r="A105" s="38" t="s">
        <v>834</v>
      </c>
      <c r="B105" s="132" t="s">
        <v>835</v>
      </c>
      <c r="C105" s="127">
        <v>0.18446303043893855</v>
      </c>
      <c r="D105" s="133">
        <v>0</v>
      </c>
      <c r="E105" s="126"/>
      <c r="F105" s="133">
        <v>0.18446303043893855</v>
      </c>
      <c r="G105" s="38"/>
    </row>
    <row r="106" spans="1:7" x14ac:dyDescent="0.35">
      <c r="A106" s="38" t="s">
        <v>836</v>
      </c>
      <c r="B106" s="132" t="s">
        <v>837</v>
      </c>
      <c r="C106" s="127">
        <v>0.10982221883081507</v>
      </c>
      <c r="D106" s="133">
        <v>0</v>
      </c>
      <c r="E106" s="126"/>
      <c r="F106" s="133">
        <v>0.10982221883081507</v>
      </c>
      <c r="G106" s="38"/>
    </row>
    <row r="107" spans="1:7" x14ac:dyDescent="0.35">
      <c r="A107" s="38" t="s">
        <v>838</v>
      </c>
      <c r="B107" s="132" t="s">
        <v>839</v>
      </c>
      <c r="C107" s="127">
        <v>0.10498251847306395</v>
      </c>
      <c r="D107" s="133">
        <v>0</v>
      </c>
      <c r="E107" s="126"/>
      <c r="F107" s="133">
        <v>0.10498251847306395</v>
      </c>
      <c r="G107" s="38"/>
    </row>
    <row r="108" spans="1:7" x14ac:dyDescent="0.35">
      <c r="A108" s="38" t="s">
        <v>840</v>
      </c>
      <c r="B108" s="132" t="s">
        <v>841</v>
      </c>
      <c r="C108" s="127">
        <v>4.0773690873848342E-2</v>
      </c>
      <c r="D108" s="133">
        <v>0</v>
      </c>
      <c r="E108" s="126"/>
      <c r="F108" s="133">
        <v>4.0773690873848342E-2</v>
      </c>
      <c r="G108" s="38"/>
    </row>
    <row r="109" spans="1:7" x14ac:dyDescent="0.35">
      <c r="A109" s="38" t="s">
        <v>842</v>
      </c>
      <c r="B109" s="132" t="s">
        <v>843</v>
      </c>
      <c r="C109" s="127">
        <v>5.6106727047214609E-2</v>
      </c>
      <c r="D109" s="133">
        <v>0</v>
      </c>
      <c r="E109" s="126"/>
      <c r="F109" s="133">
        <v>5.6106727047214609E-2</v>
      </c>
      <c r="G109" s="38"/>
    </row>
    <row r="110" spans="1:7" x14ac:dyDescent="0.35">
      <c r="A110" s="38" t="s">
        <v>844</v>
      </c>
      <c r="B110" s="132" t="s">
        <v>845</v>
      </c>
      <c r="C110" s="127">
        <v>0.12181273099448769</v>
      </c>
      <c r="D110" s="133">
        <v>0</v>
      </c>
      <c r="E110" s="126"/>
      <c r="F110" s="133">
        <v>0.12181273099448769</v>
      </c>
      <c r="G110" s="38"/>
    </row>
    <row r="111" spans="1:7" x14ac:dyDescent="0.35">
      <c r="A111" s="38" t="s">
        <v>846</v>
      </c>
      <c r="B111" s="132" t="s">
        <v>263</v>
      </c>
      <c r="C111" s="127">
        <v>0</v>
      </c>
      <c r="D111" s="133">
        <v>0</v>
      </c>
      <c r="E111" s="126"/>
      <c r="F111" s="133">
        <v>0</v>
      </c>
      <c r="G111" s="38"/>
    </row>
    <row r="112" spans="1:7" x14ac:dyDescent="0.35">
      <c r="A112" s="38" t="s">
        <v>847</v>
      </c>
      <c r="B112" s="132" t="s">
        <v>848</v>
      </c>
      <c r="C112" s="127">
        <v>0</v>
      </c>
      <c r="D112" s="133">
        <v>0</v>
      </c>
      <c r="E112" s="126"/>
      <c r="F112" s="126"/>
      <c r="G112" s="38"/>
    </row>
    <row r="113" spans="1:7" x14ac:dyDescent="0.35">
      <c r="A113" s="38" t="s">
        <v>849</v>
      </c>
      <c r="B113" s="59"/>
      <c r="C113" s="126"/>
      <c r="D113" s="126"/>
      <c r="E113" s="126"/>
      <c r="F113" s="126"/>
      <c r="G113" s="38"/>
    </row>
    <row r="114" spans="1:7" x14ac:dyDescent="0.35">
      <c r="A114" s="38" t="s">
        <v>850</v>
      </c>
      <c r="B114" s="59"/>
      <c r="C114" s="126"/>
      <c r="D114" s="126"/>
      <c r="E114" s="126"/>
      <c r="F114" s="126"/>
      <c r="G114" s="38"/>
    </row>
    <row r="115" spans="1:7" x14ac:dyDescent="0.35">
      <c r="A115" s="38" t="s">
        <v>851</v>
      </c>
      <c r="B115" s="59"/>
      <c r="C115" s="126"/>
      <c r="D115" s="126"/>
      <c r="E115" s="126"/>
      <c r="F115" s="126"/>
      <c r="G115" s="38"/>
    </row>
    <row r="116" spans="1:7" x14ac:dyDescent="0.35">
      <c r="A116" s="38" t="s">
        <v>852</v>
      </c>
      <c r="B116" s="59"/>
      <c r="C116" s="126"/>
      <c r="D116" s="126"/>
      <c r="E116" s="126"/>
      <c r="F116" s="126"/>
      <c r="G116" s="38"/>
    </row>
    <row r="117" spans="1:7" x14ac:dyDescent="0.35">
      <c r="A117" s="38" t="s">
        <v>853</v>
      </c>
      <c r="B117" s="59"/>
      <c r="C117" s="126"/>
      <c r="D117" s="126"/>
      <c r="E117" s="126"/>
      <c r="F117" s="126"/>
      <c r="G117" s="38"/>
    </row>
    <row r="118" spans="1:7" x14ac:dyDescent="0.35">
      <c r="A118" s="38" t="s">
        <v>854</v>
      </c>
      <c r="B118" s="59"/>
      <c r="C118" s="126"/>
      <c r="D118" s="126"/>
      <c r="E118" s="126"/>
      <c r="F118" s="126"/>
      <c r="G118" s="38"/>
    </row>
    <row r="119" spans="1:7" x14ac:dyDescent="0.35">
      <c r="A119" s="38" t="s">
        <v>855</v>
      </c>
      <c r="B119" s="59"/>
      <c r="C119" s="126"/>
      <c r="D119" s="126"/>
      <c r="E119" s="126"/>
      <c r="F119" s="126"/>
      <c r="G119" s="38"/>
    </row>
    <row r="120" spans="1:7" x14ac:dyDescent="0.35">
      <c r="A120" s="38" t="s">
        <v>856</v>
      </c>
      <c r="B120" s="59"/>
      <c r="C120" s="126"/>
      <c r="D120" s="126"/>
      <c r="E120" s="126"/>
      <c r="F120" s="126"/>
      <c r="G120" s="38"/>
    </row>
    <row r="121" spans="1:7" x14ac:dyDescent="0.35">
      <c r="A121" s="38" t="s">
        <v>857</v>
      </c>
      <c r="B121" s="59"/>
      <c r="C121" s="126"/>
      <c r="D121" s="126"/>
      <c r="E121" s="126"/>
      <c r="F121" s="126"/>
      <c r="G121" s="38"/>
    </row>
    <row r="122" spans="1:7" x14ac:dyDescent="0.35">
      <c r="A122" s="38" t="s">
        <v>858</v>
      </c>
      <c r="B122" s="59"/>
      <c r="C122" s="126"/>
      <c r="D122" s="126"/>
      <c r="E122" s="126"/>
      <c r="F122" s="126"/>
      <c r="G122" s="38"/>
    </row>
    <row r="123" spans="1:7" x14ac:dyDescent="0.35">
      <c r="A123" s="38" t="s">
        <v>859</v>
      </c>
      <c r="B123" s="59"/>
      <c r="C123" s="126"/>
      <c r="D123" s="126"/>
      <c r="E123" s="126"/>
      <c r="F123" s="126"/>
      <c r="G123" s="38"/>
    </row>
    <row r="124" spans="1:7" x14ac:dyDescent="0.35">
      <c r="A124" s="38" t="s">
        <v>860</v>
      </c>
      <c r="B124" s="59"/>
      <c r="C124" s="126"/>
      <c r="D124" s="126"/>
      <c r="E124" s="126"/>
      <c r="F124" s="126"/>
      <c r="G124" s="38"/>
    </row>
    <row r="125" spans="1:7" x14ac:dyDescent="0.35">
      <c r="A125" s="38" t="s">
        <v>861</v>
      </c>
      <c r="B125" s="59"/>
      <c r="C125" s="126"/>
      <c r="D125" s="126"/>
      <c r="E125" s="126"/>
      <c r="F125" s="126"/>
      <c r="G125" s="38"/>
    </row>
    <row r="126" spans="1:7" x14ac:dyDescent="0.35">
      <c r="A126" s="38" t="s">
        <v>862</v>
      </c>
      <c r="B126" s="59"/>
      <c r="C126" s="126"/>
      <c r="D126" s="126"/>
      <c r="E126" s="126"/>
      <c r="F126" s="126"/>
      <c r="G126" s="38"/>
    </row>
    <row r="127" spans="1:7" x14ac:dyDescent="0.35">
      <c r="A127" s="38" t="s">
        <v>863</v>
      </c>
      <c r="B127" s="59"/>
      <c r="C127" s="126"/>
      <c r="D127" s="126"/>
      <c r="E127" s="126"/>
      <c r="F127" s="126"/>
      <c r="G127" s="38"/>
    </row>
    <row r="128" spans="1:7" x14ac:dyDescent="0.35">
      <c r="A128" s="38" t="s">
        <v>864</v>
      </c>
      <c r="B128" s="59"/>
      <c r="C128" s="126"/>
      <c r="D128" s="126"/>
      <c r="E128" s="126"/>
      <c r="F128" s="126"/>
      <c r="G128" s="38"/>
    </row>
    <row r="129" spans="1:7" x14ac:dyDescent="0.35">
      <c r="A129" s="38" t="s">
        <v>865</v>
      </c>
      <c r="B129" s="59"/>
      <c r="C129" s="126"/>
      <c r="D129" s="126"/>
      <c r="E129" s="126"/>
      <c r="F129" s="126"/>
      <c r="G129" s="38"/>
    </row>
    <row r="130" spans="1:7" x14ac:dyDescent="0.35">
      <c r="A130" s="38" t="s">
        <v>866</v>
      </c>
      <c r="B130" s="59"/>
      <c r="C130" s="126"/>
      <c r="D130" s="126"/>
      <c r="E130" s="126"/>
      <c r="F130" s="126"/>
      <c r="G130" s="38"/>
    </row>
    <row r="131" spans="1:7" x14ac:dyDescent="0.35">
      <c r="A131" s="38" t="s">
        <v>867</v>
      </c>
      <c r="B131" s="59"/>
      <c r="C131" s="126"/>
      <c r="D131" s="126"/>
      <c r="E131" s="126"/>
      <c r="F131" s="126"/>
      <c r="G131" s="38"/>
    </row>
    <row r="132" spans="1:7" x14ac:dyDescent="0.35">
      <c r="A132" s="38" t="s">
        <v>868</v>
      </c>
      <c r="B132" s="59"/>
      <c r="C132" s="126"/>
      <c r="D132" s="126"/>
      <c r="E132" s="126"/>
      <c r="F132" s="126"/>
      <c r="G132" s="38"/>
    </row>
    <row r="133" spans="1:7" x14ac:dyDescent="0.35">
      <c r="A133" s="38" t="s">
        <v>869</v>
      </c>
      <c r="B133" s="59"/>
      <c r="C133" s="126"/>
      <c r="D133" s="126"/>
      <c r="E133" s="126"/>
      <c r="F133" s="126"/>
      <c r="G133" s="38"/>
    </row>
    <row r="134" spans="1:7" x14ac:dyDescent="0.35">
      <c r="A134" s="38" t="s">
        <v>870</v>
      </c>
      <c r="B134" s="59"/>
      <c r="C134" s="126"/>
      <c r="D134" s="126"/>
      <c r="E134" s="126"/>
      <c r="F134" s="126"/>
      <c r="G134" s="38"/>
    </row>
    <row r="135" spans="1:7" x14ac:dyDescent="0.35">
      <c r="A135" s="38" t="s">
        <v>871</v>
      </c>
      <c r="B135" s="59"/>
      <c r="C135" s="126"/>
      <c r="D135" s="126"/>
      <c r="E135" s="126"/>
      <c r="F135" s="126"/>
      <c r="G135" s="38"/>
    </row>
    <row r="136" spans="1:7" x14ac:dyDescent="0.35">
      <c r="A136" s="38" t="s">
        <v>872</v>
      </c>
      <c r="B136" s="59"/>
      <c r="C136" s="126"/>
      <c r="D136" s="126"/>
      <c r="E136" s="126"/>
      <c r="F136" s="126"/>
      <c r="G136" s="38"/>
    </row>
    <row r="137" spans="1:7" x14ac:dyDescent="0.35">
      <c r="A137" s="38" t="s">
        <v>873</v>
      </c>
      <c r="B137" s="59"/>
      <c r="C137" s="126"/>
      <c r="D137" s="126"/>
      <c r="E137" s="126"/>
      <c r="F137" s="126"/>
      <c r="G137" s="38"/>
    </row>
    <row r="138" spans="1:7" x14ac:dyDescent="0.35">
      <c r="A138" s="38" t="s">
        <v>874</v>
      </c>
      <c r="B138" s="59"/>
      <c r="C138" s="126"/>
      <c r="D138" s="126"/>
      <c r="E138" s="126"/>
      <c r="F138" s="126"/>
      <c r="G138" s="38"/>
    </row>
    <row r="139" spans="1:7" x14ac:dyDescent="0.35">
      <c r="A139" s="38" t="s">
        <v>875</v>
      </c>
      <c r="B139" s="59"/>
      <c r="C139" s="126"/>
      <c r="D139" s="126"/>
      <c r="E139" s="126"/>
      <c r="F139" s="126"/>
      <c r="G139" s="38"/>
    </row>
    <row r="140" spans="1:7" x14ac:dyDescent="0.35">
      <c r="A140" s="38" t="s">
        <v>876</v>
      </c>
      <c r="B140" s="59"/>
      <c r="C140" s="126"/>
      <c r="D140" s="126"/>
      <c r="E140" s="126"/>
      <c r="F140" s="126"/>
      <c r="G140" s="38"/>
    </row>
    <row r="141" spans="1:7" x14ac:dyDescent="0.35">
      <c r="A141" s="38" t="s">
        <v>877</v>
      </c>
      <c r="B141" s="59"/>
      <c r="C141" s="126"/>
      <c r="D141" s="126"/>
      <c r="E141" s="126"/>
      <c r="F141" s="126"/>
      <c r="G141" s="38"/>
    </row>
    <row r="142" spans="1:7" x14ac:dyDescent="0.35">
      <c r="A142" s="38" t="s">
        <v>878</v>
      </c>
      <c r="B142" s="59"/>
      <c r="C142" s="126"/>
      <c r="D142" s="126"/>
      <c r="E142" s="126"/>
      <c r="F142" s="126"/>
      <c r="G142" s="38"/>
    </row>
    <row r="143" spans="1:7" x14ac:dyDescent="0.35">
      <c r="A143" s="38" t="s">
        <v>879</v>
      </c>
      <c r="B143" s="59"/>
      <c r="C143" s="126"/>
      <c r="D143" s="126"/>
      <c r="E143" s="126"/>
      <c r="F143" s="126"/>
      <c r="G143" s="38"/>
    </row>
    <row r="144" spans="1:7" x14ac:dyDescent="0.35">
      <c r="A144" s="38" t="s">
        <v>880</v>
      </c>
      <c r="B144" s="59"/>
      <c r="C144" s="126"/>
      <c r="D144" s="126"/>
      <c r="E144" s="126"/>
      <c r="F144" s="126"/>
      <c r="G144" s="38"/>
    </row>
    <row r="145" spans="1:7" x14ac:dyDescent="0.35">
      <c r="A145" s="38" t="s">
        <v>881</v>
      </c>
      <c r="B145" s="59"/>
      <c r="C145" s="126"/>
      <c r="D145" s="126"/>
      <c r="E145" s="126"/>
      <c r="F145" s="126"/>
      <c r="G145" s="38"/>
    </row>
    <row r="146" spans="1:7" x14ac:dyDescent="0.35">
      <c r="A146" s="38" t="s">
        <v>882</v>
      </c>
      <c r="B146" s="59"/>
      <c r="C146" s="126"/>
      <c r="D146" s="126"/>
      <c r="E146" s="126"/>
      <c r="F146" s="126"/>
      <c r="G146" s="38"/>
    </row>
    <row r="147" spans="1:7" x14ac:dyDescent="0.35">
      <c r="A147" s="38" t="s">
        <v>883</v>
      </c>
      <c r="B147" s="59"/>
      <c r="C147" s="126"/>
      <c r="D147" s="126"/>
      <c r="E147" s="126"/>
      <c r="F147" s="126"/>
      <c r="G147" s="38"/>
    </row>
    <row r="148" spans="1:7" x14ac:dyDescent="0.35">
      <c r="A148" s="38" t="s">
        <v>884</v>
      </c>
      <c r="B148" s="59"/>
      <c r="C148" s="126"/>
      <c r="D148" s="126"/>
      <c r="E148" s="126"/>
      <c r="F148" s="126"/>
      <c r="G148" s="38"/>
    </row>
    <row r="149" spans="1:7" ht="15" customHeight="1" x14ac:dyDescent="0.35">
      <c r="A149" s="63"/>
      <c r="B149" s="64" t="s">
        <v>885</v>
      </c>
      <c r="C149" s="63" t="s">
        <v>725</v>
      </c>
      <c r="D149" s="63" t="s">
        <v>726</v>
      </c>
      <c r="E149" s="65"/>
      <c r="F149" s="66" t="s">
        <v>690</v>
      </c>
      <c r="G149" s="66"/>
    </row>
    <row r="150" spans="1:7" x14ac:dyDescent="0.35">
      <c r="A150" s="38" t="s">
        <v>886</v>
      </c>
      <c r="B150" s="38" t="s">
        <v>887</v>
      </c>
      <c r="C150" s="134">
        <v>0.91236858347963434</v>
      </c>
      <c r="D150" s="133">
        <v>0</v>
      </c>
      <c r="E150" s="135"/>
      <c r="F150" s="127">
        <v>0.91236858347963434</v>
      </c>
    </row>
    <row r="151" spans="1:7" x14ac:dyDescent="0.35">
      <c r="A151" s="38" t="s">
        <v>888</v>
      </c>
      <c r="B151" s="38" t="s">
        <v>889</v>
      </c>
      <c r="C151" s="134">
        <v>8.4590857047712076E-2</v>
      </c>
      <c r="D151" s="133">
        <v>0</v>
      </c>
      <c r="E151" s="135"/>
      <c r="F151" s="127">
        <v>8.4590857047712076E-2</v>
      </c>
    </row>
    <row r="152" spans="1:7" x14ac:dyDescent="0.35">
      <c r="A152" s="38" t="s">
        <v>890</v>
      </c>
      <c r="B152" s="38" t="s">
        <v>263</v>
      </c>
      <c r="C152" s="134">
        <v>3.0405594726517632E-3</v>
      </c>
      <c r="D152" s="133">
        <v>0</v>
      </c>
      <c r="E152" s="135"/>
      <c r="F152" s="127">
        <v>3.0405594726517632E-3</v>
      </c>
    </row>
    <row r="153" spans="1:7" outlineLevel="1" x14ac:dyDescent="0.35">
      <c r="A153" s="38" t="s">
        <v>891</v>
      </c>
      <c r="C153" s="126"/>
      <c r="D153" s="126"/>
      <c r="E153" s="135"/>
      <c r="F153" s="126"/>
    </row>
    <row r="154" spans="1:7" outlineLevel="1" x14ac:dyDescent="0.35">
      <c r="A154" s="38" t="s">
        <v>892</v>
      </c>
      <c r="C154" s="126"/>
      <c r="D154" s="126"/>
      <c r="E154" s="135"/>
      <c r="F154" s="126"/>
    </row>
    <row r="155" spans="1:7" outlineLevel="1" x14ac:dyDescent="0.35">
      <c r="A155" s="38" t="s">
        <v>893</v>
      </c>
      <c r="C155" s="126"/>
      <c r="D155" s="126"/>
      <c r="E155" s="135"/>
      <c r="F155" s="126"/>
    </row>
    <row r="156" spans="1:7" outlineLevel="1" x14ac:dyDescent="0.35">
      <c r="A156" s="38" t="s">
        <v>894</v>
      </c>
      <c r="C156" s="126"/>
      <c r="D156" s="126"/>
      <c r="E156" s="135"/>
      <c r="F156" s="126"/>
    </row>
    <row r="157" spans="1:7" outlineLevel="1" x14ac:dyDescent="0.35">
      <c r="A157" s="38" t="s">
        <v>895</v>
      </c>
      <c r="C157" s="126"/>
      <c r="D157" s="126"/>
      <c r="E157" s="135"/>
      <c r="F157" s="126"/>
    </row>
    <row r="158" spans="1:7" outlineLevel="1" x14ac:dyDescent="0.35">
      <c r="A158" s="38" t="s">
        <v>896</v>
      </c>
      <c r="C158" s="126"/>
      <c r="D158" s="126"/>
      <c r="E158" s="135"/>
      <c r="F158" s="126"/>
    </row>
    <row r="159" spans="1:7" ht="15" customHeight="1" x14ac:dyDescent="0.35">
      <c r="A159" s="63"/>
      <c r="B159" s="64" t="s">
        <v>897</v>
      </c>
      <c r="C159" s="63" t="s">
        <v>725</v>
      </c>
      <c r="D159" s="63" t="s">
        <v>726</v>
      </c>
      <c r="E159" s="65"/>
      <c r="F159" s="66" t="s">
        <v>690</v>
      </c>
      <c r="G159" s="66"/>
    </row>
    <row r="160" spans="1:7" x14ac:dyDescent="0.35">
      <c r="A160" s="38" t="s">
        <v>898</v>
      </c>
      <c r="B160" s="38" t="s">
        <v>899</v>
      </c>
      <c r="C160" s="127">
        <v>0</v>
      </c>
      <c r="D160" s="133">
        <v>0</v>
      </c>
      <c r="E160" s="135"/>
      <c r="F160" s="127">
        <v>0</v>
      </c>
    </row>
    <row r="161" spans="1:7" x14ac:dyDescent="0.35">
      <c r="A161" s="38" t="s">
        <v>900</v>
      </c>
      <c r="B161" s="38" t="s">
        <v>901</v>
      </c>
      <c r="C161" s="127">
        <v>1</v>
      </c>
      <c r="D161" s="133">
        <v>0</v>
      </c>
      <c r="E161" s="135"/>
      <c r="F161" s="127">
        <v>1</v>
      </c>
    </row>
    <row r="162" spans="1:7" x14ac:dyDescent="0.35">
      <c r="A162" s="38" t="s">
        <v>902</v>
      </c>
      <c r="B162" s="38" t="s">
        <v>263</v>
      </c>
      <c r="C162" s="127">
        <v>0</v>
      </c>
      <c r="D162" s="133">
        <v>0</v>
      </c>
      <c r="E162" s="135"/>
      <c r="F162" s="127">
        <v>0</v>
      </c>
    </row>
    <row r="163" spans="1:7" outlineLevel="1" x14ac:dyDescent="0.35">
      <c r="A163" s="38" t="s">
        <v>903</v>
      </c>
      <c r="E163" s="35"/>
    </row>
    <row r="164" spans="1:7" outlineLevel="1" x14ac:dyDescent="0.35">
      <c r="A164" s="38" t="s">
        <v>904</v>
      </c>
      <c r="E164" s="35"/>
    </row>
    <row r="165" spans="1:7" outlineLevel="1" x14ac:dyDescent="0.35">
      <c r="A165" s="38" t="s">
        <v>905</v>
      </c>
      <c r="E165" s="35"/>
    </row>
    <row r="166" spans="1:7" outlineLevel="1" x14ac:dyDescent="0.35">
      <c r="A166" s="38" t="s">
        <v>906</v>
      </c>
      <c r="E166" s="35"/>
    </row>
    <row r="167" spans="1:7" outlineLevel="1" x14ac:dyDescent="0.35">
      <c r="A167" s="38" t="s">
        <v>907</v>
      </c>
      <c r="E167" s="35"/>
    </row>
    <row r="168" spans="1:7" outlineLevel="1" x14ac:dyDescent="0.35">
      <c r="A168" s="38" t="s">
        <v>908</v>
      </c>
      <c r="E168" s="35"/>
    </row>
    <row r="169" spans="1:7" ht="15" customHeight="1" x14ac:dyDescent="0.35">
      <c r="A169" s="63"/>
      <c r="B169" s="64" t="s">
        <v>909</v>
      </c>
      <c r="C169" s="63" t="s">
        <v>725</v>
      </c>
      <c r="D169" s="63" t="s">
        <v>726</v>
      </c>
      <c r="E169" s="65"/>
      <c r="F169" s="66" t="s">
        <v>690</v>
      </c>
      <c r="G169" s="66"/>
    </row>
    <row r="170" spans="1:7" x14ac:dyDescent="0.35">
      <c r="A170" s="38" t="s">
        <v>910</v>
      </c>
      <c r="B170" s="92" t="s">
        <v>911</v>
      </c>
      <c r="C170" s="127">
        <v>0.21574546614249138</v>
      </c>
      <c r="D170" s="133">
        <v>0</v>
      </c>
      <c r="E170" s="135"/>
      <c r="F170" s="127">
        <v>0.21574546614249138</v>
      </c>
    </row>
    <row r="171" spans="1:7" x14ac:dyDescent="0.35">
      <c r="A171" s="38" t="s">
        <v>912</v>
      </c>
      <c r="B171" s="92" t="s">
        <v>913</v>
      </c>
      <c r="C171" s="127">
        <v>0.22435278163231373</v>
      </c>
      <c r="D171" s="133">
        <v>0</v>
      </c>
      <c r="E171" s="135"/>
      <c r="F171" s="127">
        <v>0.22435278163231373</v>
      </c>
    </row>
    <row r="172" spans="1:7" x14ac:dyDescent="0.35">
      <c r="A172" s="38" t="s">
        <v>914</v>
      </c>
      <c r="B172" s="92" t="s">
        <v>915</v>
      </c>
      <c r="C172" s="127">
        <v>0.14854050822122389</v>
      </c>
      <c r="D172" s="133">
        <v>0</v>
      </c>
      <c r="E172" s="126"/>
      <c r="F172" s="127">
        <v>0.14854050822122389</v>
      </c>
    </row>
    <row r="173" spans="1:7" x14ac:dyDescent="0.35">
      <c r="A173" s="38" t="s">
        <v>916</v>
      </c>
      <c r="B173" s="92" t="s">
        <v>917</v>
      </c>
      <c r="C173" s="127">
        <v>0.19217350016176726</v>
      </c>
      <c r="D173" s="133">
        <v>0</v>
      </c>
      <c r="E173" s="126"/>
      <c r="F173" s="127">
        <v>0.19217350016176726</v>
      </c>
    </row>
    <row r="174" spans="1:7" x14ac:dyDescent="0.35">
      <c r="A174" s="38" t="s">
        <v>918</v>
      </c>
      <c r="B174" s="92" t="s">
        <v>919</v>
      </c>
      <c r="C174" s="127">
        <v>0.21918774384220485</v>
      </c>
      <c r="D174" s="133">
        <v>0</v>
      </c>
      <c r="E174" s="126"/>
      <c r="F174" s="127">
        <v>0.21918774384220485</v>
      </c>
    </row>
    <row r="175" spans="1:7" outlineLevel="1" x14ac:dyDescent="0.35">
      <c r="A175" s="38" t="s">
        <v>920</v>
      </c>
      <c r="B175" s="56"/>
      <c r="C175" s="126"/>
      <c r="D175" s="126"/>
      <c r="E175" s="126"/>
      <c r="F175" s="126"/>
    </row>
    <row r="176" spans="1:7" outlineLevel="1" x14ac:dyDescent="0.35">
      <c r="A176" s="38" t="s">
        <v>921</v>
      </c>
      <c r="B176" s="56"/>
      <c r="C176" s="126"/>
      <c r="D176" s="126"/>
      <c r="E176" s="126"/>
      <c r="F176" s="126"/>
    </row>
    <row r="177" spans="1:7" outlineLevel="1" x14ac:dyDescent="0.35">
      <c r="A177" s="38" t="s">
        <v>922</v>
      </c>
      <c r="B177" s="92"/>
      <c r="C177" s="126"/>
      <c r="D177" s="126"/>
      <c r="E177" s="126"/>
      <c r="F177" s="126"/>
    </row>
    <row r="178" spans="1:7" outlineLevel="1" x14ac:dyDescent="0.35">
      <c r="A178" s="38" t="s">
        <v>923</v>
      </c>
      <c r="B178" s="92"/>
      <c r="C178" s="126"/>
      <c r="D178" s="126"/>
      <c r="E178" s="126"/>
      <c r="F178" s="126"/>
    </row>
    <row r="179" spans="1:7" ht="15" customHeight="1" x14ac:dyDescent="0.35">
      <c r="A179" s="63"/>
      <c r="B179" s="64" t="s">
        <v>924</v>
      </c>
      <c r="C179" s="63" t="s">
        <v>725</v>
      </c>
      <c r="D179" s="63" t="s">
        <v>726</v>
      </c>
      <c r="E179" s="65"/>
      <c r="F179" s="66" t="s">
        <v>690</v>
      </c>
      <c r="G179" s="66"/>
    </row>
    <row r="180" spans="1:7" x14ac:dyDescent="0.35">
      <c r="A180" s="38" t="s">
        <v>925</v>
      </c>
      <c r="B180" s="38" t="s">
        <v>926</v>
      </c>
      <c r="C180" s="127">
        <v>0</v>
      </c>
      <c r="D180" s="127">
        <v>0</v>
      </c>
      <c r="E180" s="135"/>
      <c r="F180" s="127">
        <v>0</v>
      </c>
    </row>
    <row r="181" spans="1:7" outlineLevel="1" x14ac:dyDescent="0.35">
      <c r="A181" s="38" t="s">
        <v>927</v>
      </c>
      <c r="B181" s="136"/>
      <c r="C181" s="126"/>
      <c r="D181" s="126"/>
      <c r="E181" s="135"/>
      <c r="F181" s="126"/>
    </row>
    <row r="182" spans="1:7" outlineLevel="1" x14ac:dyDescent="0.35">
      <c r="A182" s="38" t="s">
        <v>928</v>
      </c>
      <c r="B182" s="136"/>
      <c r="C182" s="126"/>
      <c r="D182" s="126"/>
      <c r="E182" s="135"/>
      <c r="F182" s="126"/>
    </row>
    <row r="183" spans="1:7" outlineLevel="1" x14ac:dyDescent="0.35">
      <c r="A183" s="38" t="s">
        <v>929</v>
      </c>
      <c r="B183" s="136"/>
      <c r="C183" s="126"/>
      <c r="D183" s="126"/>
      <c r="E183" s="135"/>
      <c r="F183" s="126"/>
    </row>
    <row r="184" spans="1:7" outlineLevel="1" x14ac:dyDescent="0.35">
      <c r="A184" s="38" t="s">
        <v>930</v>
      </c>
      <c r="B184" s="136"/>
      <c r="C184" s="126"/>
      <c r="D184" s="126"/>
      <c r="E184" s="135"/>
      <c r="F184" s="126"/>
    </row>
    <row r="185" spans="1:7" ht="18.5" x14ac:dyDescent="0.35">
      <c r="A185" s="137"/>
      <c r="B185" s="138" t="s">
        <v>687</v>
      </c>
      <c r="C185" s="137"/>
      <c r="D185" s="137"/>
      <c r="E185" s="137"/>
      <c r="F185" s="139"/>
      <c r="G185" s="139"/>
    </row>
    <row r="186" spans="1:7" ht="15" customHeight="1" x14ac:dyDescent="0.35">
      <c r="A186" s="63"/>
      <c r="B186" s="64" t="s">
        <v>931</v>
      </c>
      <c r="C186" s="63" t="s">
        <v>932</v>
      </c>
      <c r="D186" s="63" t="s">
        <v>933</v>
      </c>
      <c r="E186" s="65"/>
      <c r="F186" s="63" t="s">
        <v>725</v>
      </c>
      <c r="G186" s="63" t="s">
        <v>934</v>
      </c>
    </row>
    <row r="187" spans="1:7" x14ac:dyDescent="0.35">
      <c r="A187" s="38" t="s">
        <v>935</v>
      </c>
      <c r="B187" s="59" t="s">
        <v>936</v>
      </c>
      <c r="C187" s="140">
        <v>95.541976380879603</v>
      </c>
      <c r="D187" s="140">
        <v>30104</v>
      </c>
      <c r="E187" s="52"/>
      <c r="F187" s="91"/>
      <c r="G187" s="91"/>
    </row>
    <row r="188" spans="1:7" x14ac:dyDescent="0.35">
      <c r="A188" s="52"/>
      <c r="B188" s="141"/>
      <c r="C188" s="52"/>
      <c r="D188" s="52"/>
      <c r="E188" s="52"/>
      <c r="F188" s="91"/>
      <c r="G188" s="91"/>
    </row>
    <row r="189" spans="1:7" x14ac:dyDescent="0.35">
      <c r="B189" s="59" t="s">
        <v>937</v>
      </c>
      <c r="C189" s="52"/>
      <c r="D189" s="52"/>
      <c r="E189" s="52"/>
      <c r="F189" s="91"/>
      <c r="G189" s="91"/>
    </row>
    <row r="190" spans="1:7" x14ac:dyDescent="0.35">
      <c r="A190" s="38" t="s">
        <v>938</v>
      </c>
      <c r="B190" s="132" t="s">
        <v>939</v>
      </c>
      <c r="C190" s="140">
        <v>1946.5316835699889</v>
      </c>
      <c r="D190" s="129">
        <v>26911</v>
      </c>
      <c r="E190" s="52"/>
      <c r="F190" s="79">
        <f>IF($C$214=0,"",IF(C190="[for completion]","",IF(C190="","",C190/$C$214)))</f>
        <v>0.67677304179668296</v>
      </c>
      <c r="G190" s="79">
        <f>IF($D$214=0,"",IF(D190="[for completion]","",IF(D190="","",D190/$D$214)))</f>
        <v>0.89393436088227474</v>
      </c>
    </row>
    <row r="191" spans="1:7" x14ac:dyDescent="0.35">
      <c r="A191" s="38" t="s">
        <v>940</v>
      </c>
      <c r="B191" s="132" t="s">
        <v>941</v>
      </c>
      <c r="C191" s="140">
        <v>743.87208341000007</v>
      </c>
      <c r="D191" s="129">
        <v>2850</v>
      </c>
      <c r="E191" s="52"/>
      <c r="F191" s="79">
        <f t="shared" ref="F191:F213" si="1">IF($C$214=0,"",IF(C191="[for completion]","",IF(C191="","",C191/$C$214)))</f>
        <v>0.25863055651563471</v>
      </c>
      <c r="G191" s="79">
        <f t="shared" ref="G191:G213" si="2">IF($D$214=0,"",IF(D191="[for completion]","",IF(D191="","",D191/$D$214)))</f>
        <v>9.4671804411373905E-2</v>
      </c>
    </row>
    <row r="192" spans="1:7" x14ac:dyDescent="0.35">
      <c r="A192" s="38" t="s">
        <v>942</v>
      </c>
      <c r="B192" s="132" t="s">
        <v>943</v>
      </c>
      <c r="C192" s="140">
        <v>127.91283464999995</v>
      </c>
      <c r="D192" s="129">
        <v>269</v>
      </c>
      <c r="E192" s="52"/>
      <c r="F192" s="79">
        <f t="shared" si="1"/>
        <v>4.4472925317171702E-2</v>
      </c>
      <c r="G192" s="79">
        <f t="shared" si="2"/>
        <v>8.9356896093542391E-3</v>
      </c>
    </row>
    <row r="193" spans="1:7" x14ac:dyDescent="0.35">
      <c r="A193" s="38" t="s">
        <v>944</v>
      </c>
      <c r="B193" s="132" t="s">
        <v>945</v>
      </c>
      <c r="C193" s="140">
        <v>35.21447294</v>
      </c>
      <c r="D193" s="129">
        <v>52</v>
      </c>
      <c r="E193" s="52"/>
      <c r="F193" s="79">
        <f t="shared" si="1"/>
        <v>1.2243420524839291E-2</v>
      </c>
      <c r="G193" s="79">
        <f t="shared" si="2"/>
        <v>1.7273452032952432E-3</v>
      </c>
    </row>
    <row r="194" spans="1:7" x14ac:dyDescent="0.35">
      <c r="A194" s="38" t="s">
        <v>946</v>
      </c>
      <c r="B194" s="132" t="s">
        <v>947</v>
      </c>
      <c r="C194" s="140">
        <v>13.514545590000001</v>
      </c>
      <c r="D194" s="129">
        <v>15</v>
      </c>
      <c r="E194" s="52"/>
      <c r="F194" s="79">
        <f t="shared" si="1"/>
        <v>4.6987573871234076E-3</v>
      </c>
      <c r="G194" s="79">
        <f t="shared" si="2"/>
        <v>4.9827265479670472E-4</v>
      </c>
    </row>
    <row r="195" spans="1:7" x14ac:dyDescent="0.35">
      <c r="A195" s="38" t="s">
        <v>948</v>
      </c>
      <c r="B195" s="132" t="s">
        <v>949</v>
      </c>
      <c r="C195" s="140">
        <v>9.1500368100000014</v>
      </c>
      <c r="D195" s="129">
        <v>7</v>
      </c>
      <c r="E195" s="52"/>
      <c r="F195" s="79">
        <f t="shared" si="1"/>
        <v>3.1812984585476247E-3</v>
      </c>
      <c r="G195" s="79">
        <f t="shared" si="2"/>
        <v>2.3252723890512889E-4</v>
      </c>
    </row>
    <row r="196" spans="1:7" x14ac:dyDescent="0.35">
      <c r="A196" s="38" t="s">
        <v>950</v>
      </c>
      <c r="B196" s="59"/>
      <c r="C196" s="70"/>
      <c r="D196" s="142"/>
      <c r="E196" s="52"/>
      <c r="F196" s="79" t="str">
        <f t="shared" si="1"/>
        <v/>
      </c>
      <c r="G196" s="79" t="str">
        <f t="shared" si="2"/>
        <v/>
      </c>
    </row>
    <row r="197" spans="1:7" x14ac:dyDescent="0.35">
      <c r="A197" s="38" t="s">
        <v>951</v>
      </c>
      <c r="B197" s="59"/>
      <c r="C197" s="70"/>
      <c r="D197" s="142"/>
      <c r="E197" s="52"/>
      <c r="F197" s="79" t="str">
        <f t="shared" si="1"/>
        <v/>
      </c>
      <c r="G197" s="79" t="str">
        <f t="shared" si="2"/>
        <v/>
      </c>
    </row>
    <row r="198" spans="1:7" x14ac:dyDescent="0.35">
      <c r="A198" s="38" t="s">
        <v>952</v>
      </c>
      <c r="B198" s="59"/>
      <c r="C198" s="70"/>
      <c r="D198" s="142"/>
      <c r="E198" s="52"/>
      <c r="F198" s="79" t="str">
        <f t="shared" si="1"/>
        <v/>
      </c>
      <c r="G198" s="79" t="str">
        <f t="shared" si="2"/>
        <v/>
      </c>
    </row>
    <row r="199" spans="1:7" x14ac:dyDescent="0.35">
      <c r="A199" s="38" t="s">
        <v>953</v>
      </c>
      <c r="B199" s="59"/>
      <c r="C199" s="70"/>
      <c r="D199" s="142"/>
      <c r="E199" s="59"/>
      <c r="F199" s="79" t="str">
        <f t="shared" si="1"/>
        <v/>
      </c>
      <c r="G199" s="79" t="str">
        <f t="shared" si="2"/>
        <v/>
      </c>
    </row>
    <row r="200" spans="1:7" x14ac:dyDescent="0.35">
      <c r="A200" s="38" t="s">
        <v>954</v>
      </c>
      <c r="B200" s="59"/>
      <c r="C200" s="70"/>
      <c r="D200" s="142"/>
      <c r="E200" s="59"/>
      <c r="F200" s="79" t="str">
        <f t="shared" si="1"/>
        <v/>
      </c>
      <c r="G200" s="79" t="str">
        <f t="shared" si="2"/>
        <v/>
      </c>
    </row>
    <row r="201" spans="1:7" x14ac:dyDescent="0.35">
      <c r="A201" s="38" t="s">
        <v>955</v>
      </c>
      <c r="B201" s="59"/>
      <c r="C201" s="70"/>
      <c r="D201" s="142"/>
      <c r="E201" s="59"/>
      <c r="F201" s="79" t="str">
        <f t="shared" si="1"/>
        <v/>
      </c>
      <c r="G201" s="79" t="str">
        <f t="shared" si="2"/>
        <v/>
      </c>
    </row>
    <row r="202" spans="1:7" x14ac:dyDescent="0.35">
      <c r="A202" s="38" t="s">
        <v>956</v>
      </c>
      <c r="B202" s="59"/>
      <c r="C202" s="70"/>
      <c r="D202" s="142"/>
      <c r="E202" s="59"/>
      <c r="F202" s="79" t="str">
        <f t="shared" si="1"/>
        <v/>
      </c>
      <c r="G202" s="79" t="str">
        <f t="shared" si="2"/>
        <v/>
      </c>
    </row>
    <row r="203" spans="1:7" x14ac:dyDescent="0.35">
      <c r="A203" s="38" t="s">
        <v>957</v>
      </c>
      <c r="B203" s="59"/>
      <c r="C203" s="70"/>
      <c r="D203" s="142"/>
      <c r="E203" s="59"/>
      <c r="F203" s="79" t="str">
        <f t="shared" si="1"/>
        <v/>
      </c>
      <c r="G203" s="79" t="str">
        <f t="shared" si="2"/>
        <v/>
      </c>
    </row>
    <row r="204" spans="1:7" x14ac:dyDescent="0.35">
      <c r="A204" s="38" t="s">
        <v>958</v>
      </c>
      <c r="B204" s="59"/>
      <c r="C204" s="70"/>
      <c r="D204" s="142"/>
      <c r="E204" s="59"/>
      <c r="F204" s="79" t="str">
        <f t="shared" si="1"/>
        <v/>
      </c>
      <c r="G204" s="79" t="str">
        <f t="shared" si="2"/>
        <v/>
      </c>
    </row>
    <row r="205" spans="1:7" x14ac:dyDescent="0.35">
      <c r="A205" s="38" t="s">
        <v>959</v>
      </c>
      <c r="B205" s="59"/>
      <c r="C205" s="70"/>
      <c r="D205" s="142"/>
      <c r="F205" s="79" t="str">
        <f t="shared" si="1"/>
        <v/>
      </c>
      <c r="G205" s="79" t="str">
        <f t="shared" si="2"/>
        <v/>
      </c>
    </row>
    <row r="206" spans="1:7" x14ac:dyDescent="0.35">
      <c r="A206" s="38" t="s">
        <v>960</v>
      </c>
      <c r="B206" s="59"/>
      <c r="C206" s="70"/>
      <c r="D206" s="142"/>
      <c r="E206" s="143"/>
      <c r="F206" s="79" t="str">
        <f t="shared" si="1"/>
        <v/>
      </c>
      <c r="G206" s="79" t="str">
        <f t="shared" si="2"/>
        <v/>
      </c>
    </row>
    <row r="207" spans="1:7" x14ac:dyDescent="0.35">
      <c r="A207" s="38" t="s">
        <v>961</v>
      </c>
      <c r="B207" s="59"/>
      <c r="C207" s="70"/>
      <c r="D207" s="142"/>
      <c r="E207" s="143"/>
      <c r="F207" s="79" t="str">
        <f t="shared" si="1"/>
        <v/>
      </c>
      <c r="G207" s="79" t="str">
        <f t="shared" si="2"/>
        <v/>
      </c>
    </row>
    <row r="208" spans="1:7" x14ac:dyDescent="0.35">
      <c r="A208" s="38" t="s">
        <v>962</v>
      </c>
      <c r="B208" s="59"/>
      <c r="C208" s="70"/>
      <c r="D208" s="142"/>
      <c r="E208" s="143"/>
      <c r="F208" s="79" t="str">
        <f t="shared" si="1"/>
        <v/>
      </c>
      <c r="G208" s="79" t="str">
        <f t="shared" si="2"/>
        <v/>
      </c>
    </row>
    <row r="209" spans="1:7" x14ac:dyDescent="0.35">
      <c r="A209" s="38" t="s">
        <v>963</v>
      </c>
      <c r="B209" s="59"/>
      <c r="C209" s="70"/>
      <c r="D209" s="142"/>
      <c r="E209" s="143"/>
      <c r="F209" s="79" t="str">
        <f t="shared" si="1"/>
        <v/>
      </c>
      <c r="G209" s="79" t="str">
        <f t="shared" si="2"/>
        <v/>
      </c>
    </row>
    <row r="210" spans="1:7" x14ac:dyDescent="0.35">
      <c r="A210" s="38" t="s">
        <v>964</v>
      </c>
      <c r="B210" s="59"/>
      <c r="C210" s="70"/>
      <c r="D210" s="142"/>
      <c r="E210" s="143"/>
      <c r="F210" s="79" t="str">
        <f t="shared" si="1"/>
        <v/>
      </c>
      <c r="G210" s="79" t="str">
        <f t="shared" si="2"/>
        <v/>
      </c>
    </row>
    <row r="211" spans="1:7" x14ac:dyDescent="0.35">
      <c r="A211" s="38" t="s">
        <v>965</v>
      </c>
      <c r="B211" s="59"/>
      <c r="C211" s="70"/>
      <c r="D211" s="142"/>
      <c r="E211" s="143"/>
      <c r="F211" s="79" t="str">
        <f t="shared" si="1"/>
        <v/>
      </c>
      <c r="G211" s="79" t="str">
        <f t="shared" si="2"/>
        <v/>
      </c>
    </row>
    <row r="212" spans="1:7" x14ac:dyDescent="0.35">
      <c r="A212" s="38" t="s">
        <v>966</v>
      </c>
      <c r="B212" s="59"/>
      <c r="C212" s="70"/>
      <c r="D212" s="142"/>
      <c r="E212" s="143"/>
      <c r="F212" s="79" t="str">
        <f t="shared" si="1"/>
        <v/>
      </c>
      <c r="G212" s="79" t="str">
        <f t="shared" si="2"/>
        <v/>
      </c>
    </row>
    <row r="213" spans="1:7" x14ac:dyDescent="0.35">
      <c r="A213" s="38" t="s">
        <v>967</v>
      </c>
      <c r="B213" s="59"/>
      <c r="C213" s="70"/>
      <c r="D213" s="142"/>
      <c r="E213" s="143"/>
      <c r="F213" s="79" t="str">
        <f t="shared" si="1"/>
        <v/>
      </c>
      <c r="G213" s="79" t="str">
        <f t="shared" si="2"/>
        <v/>
      </c>
    </row>
    <row r="214" spans="1:7" x14ac:dyDescent="0.35">
      <c r="A214" s="38" t="s">
        <v>968</v>
      </c>
      <c r="B214" s="82" t="s">
        <v>265</v>
      </c>
      <c r="C214" s="83">
        <f>SUM(C190:C213)</f>
        <v>2876.1956569699896</v>
      </c>
      <c r="D214" s="78">
        <f>SUM(D190:D213)</f>
        <v>30104</v>
      </c>
      <c r="E214" s="143"/>
      <c r="F214" s="144">
        <f>SUM(F190:F213)</f>
        <v>0.99999999999999978</v>
      </c>
      <c r="G214" s="144">
        <f>SUM(G190:G213)</f>
        <v>0.99999999999999989</v>
      </c>
    </row>
    <row r="215" spans="1:7" ht="15" customHeight="1" x14ac:dyDescent="0.35">
      <c r="A215" s="63"/>
      <c r="B215" s="71" t="s">
        <v>969</v>
      </c>
      <c r="C215" s="63" t="s">
        <v>932</v>
      </c>
      <c r="D215" s="63" t="s">
        <v>933</v>
      </c>
      <c r="E215" s="65"/>
      <c r="F215" s="63" t="s">
        <v>725</v>
      </c>
      <c r="G215" s="63" t="s">
        <v>934</v>
      </c>
    </row>
    <row r="216" spans="1:7" x14ac:dyDescent="0.35">
      <c r="A216" s="38" t="s">
        <v>970</v>
      </c>
      <c r="B216" s="38" t="s">
        <v>971</v>
      </c>
      <c r="C216" s="127">
        <v>0.54788101223002905</v>
      </c>
      <c r="F216" s="128"/>
      <c r="G216" s="128"/>
    </row>
    <row r="217" spans="1:7" x14ac:dyDescent="0.35">
      <c r="F217" s="128"/>
      <c r="G217" s="128"/>
    </row>
    <row r="218" spans="1:7" x14ac:dyDescent="0.35">
      <c r="B218" s="59" t="s">
        <v>972</v>
      </c>
      <c r="F218" s="128"/>
      <c r="G218" s="128"/>
    </row>
    <row r="219" spans="1:7" x14ac:dyDescent="0.35">
      <c r="A219" s="38" t="s">
        <v>973</v>
      </c>
      <c r="B219" s="38" t="s">
        <v>974</v>
      </c>
      <c r="C219" s="140">
        <v>667.37220384999955</v>
      </c>
      <c r="D219" s="140">
        <v>15754</v>
      </c>
      <c r="F219" s="79">
        <f t="shared" ref="F219:F226" si="3">IF($C$227=0,"",IF(C219="[for completion]","",C219/$C$227))</f>
        <v>0.23203296418055913</v>
      </c>
      <c r="G219" s="79">
        <f t="shared" ref="G219:G226" si="4">IF($D$227=0,"",IF(D219="[for completion]","",D219/$D$227))</f>
        <v>0.52331916024448577</v>
      </c>
    </row>
    <row r="220" spans="1:7" x14ac:dyDescent="0.35">
      <c r="A220" s="38" t="s">
        <v>975</v>
      </c>
      <c r="B220" s="38" t="s">
        <v>976</v>
      </c>
      <c r="C220" s="140">
        <v>408.06488850000159</v>
      </c>
      <c r="D220" s="140">
        <v>3591</v>
      </c>
      <c r="F220" s="79">
        <f t="shared" si="3"/>
        <v>0.14187660964966753</v>
      </c>
      <c r="G220" s="79">
        <f t="shared" si="4"/>
        <v>0.11928647355833112</v>
      </c>
    </row>
    <row r="221" spans="1:7" x14ac:dyDescent="0.35">
      <c r="A221" s="38" t="s">
        <v>977</v>
      </c>
      <c r="B221" s="38" t="s">
        <v>978</v>
      </c>
      <c r="C221" s="140">
        <v>498.74979849999875</v>
      </c>
      <c r="D221" s="140">
        <v>3728</v>
      </c>
      <c r="F221" s="79">
        <f t="shared" si="3"/>
        <v>0.17340607454550547</v>
      </c>
      <c r="G221" s="79">
        <f t="shared" si="4"/>
        <v>0.12383736380547436</v>
      </c>
    </row>
    <row r="222" spans="1:7" x14ac:dyDescent="0.35">
      <c r="A222" s="38" t="s">
        <v>979</v>
      </c>
      <c r="B222" s="38" t="s">
        <v>980</v>
      </c>
      <c r="C222" s="140">
        <v>559.38245742000038</v>
      </c>
      <c r="D222" s="140">
        <v>3420</v>
      </c>
      <c r="F222" s="79">
        <f t="shared" si="3"/>
        <v>0.19448692791967287</v>
      </c>
      <c r="G222" s="79">
        <f t="shared" si="4"/>
        <v>0.11360616529364868</v>
      </c>
    </row>
    <row r="223" spans="1:7" x14ac:dyDescent="0.35">
      <c r="A223" s="38" t="s">
        <v>981</v>
      </c>
      <c r="B223" s="38" t="s">
        <v>982</v>
      </c>
      <c r="C223" s="140">
        <v>512.15387013999896</v>
      </c>
      <c r="D223" s="140">
        <v>2642</v>
      </c>
      <c r="F223" s="79">
        <f t="shared" si="3"/>
        <v>0.17806642218476207</v>
      </c>
      <c r="G223" s="79">
        <f t="shared" si="4"/>
        <v>8.7762423598192932E-2</v>
      </c>
    </row>
    <row r="224" spans="1:7" x14ac:dyDescent="0.35">
      <c r="A224" s="38" t="s">
        <v>983</v>
      </c>
      <c r="B224" s="38" t="s">
        <v>984</v>
      </c>
      <c r="C224" s="140">
        <v>230.47243855999989</v>
      </c>
      <c r="D224" s="140">
        <v>969</v>
      </c>
      <c r="F224" s="79">
        <f t="shared" si="3"/>
        <v>8.0131001519832934E-2</v>
      </c>
      <c r="G224" s="79">
        <f t="shared" si="4"/>
        <v>3.2188413499867126E-2</v>
      </c>
    </row>
    <row r="225" spans="1:7" x14ac:dyDescent="0.35">
      <c r="A225" s="38" t="s">
        <v>985</v>
      </c>
      <c r="B225" s="38" t="s">
        <v>986</v>
      </c>
      <c r="C225" s="140">
        <v>0</v>
      </c>
      <c r="D225" s="140">
        <v>0</v>
      </c>
      <c r="F225" s="79">
        <f t="shared" si="3"/>
        <v>0</v>
      </c>
      <c r="G225" s="79">
        <f t="shared" si="4"/>
        <v>0</v>
      </c>
    </row>
    <row r="226" spans="1:7" x14ac:dyDescent="0.35">
      <c r="A226" s="38" t="s">
        <v>987</v>
      </c>
      <c r="B226" s="38" t="s">
        <v>988</v>
      </c>
      <c r="C226" s="140">
        <v>0</v>
      </c>
      <c r="D226" s="140">
        <v>0</v>
      </c>
      <c r="F226" s="79">
        <f t="shared" si="3"/>
        <v>0</v>
      </c>
      <c r="G226" s="79">
        <f t="shared" si="4"/>
        <v>0</v>
      </c>
    </row>
    <row r="227" spans="1:7" x14ac:dyDescent="0.35">
      <c r="A227" s="38" t="s">
        <v>989</v>
      </c>
      <c r="B227" s="82" t="s">
        <v>265</v>
      </c>
      <c r="C227" s="70">
        <f>SUM(C219:C226)</f>
        <v>2876.1956569699992</v>
      </c>
      <c r="D227" s="142">
        <f>SUM(D219:D226)</f>
        <v>30104</v>
      </c>
      <c r="F227" s="126">
        <f>SUM(F219:F226)</f>
        <v>1</v>
      </c>
      <c r="G227" s="126">
        <f>SUM(G219:G226)</f>
        <v>1</v>
      </c>
    </row>
    <row r="228" spans="1:7" outlineLevel="1" x14ac:dyDescent="0.35">
      <c r="A228" s="38" t="s">
        <v>990</v>
      </c>
      <c r="B228" s="85" t="s">
        <v>991</v>
      </c>
      <c r="C228" s="70"/>
      <c r="D228" s="142"/>
      <c r="F228" s="79">
        <v>0</v>
      </c>
      <c r="G228" s="79">
        <v>0</v>
      </c>
    </row>
    <row r="229" spans="1:7" outlineLevel="1" x14ac:dyDescent="0.35">
      <c r="A229" s="38" t="s">
        <v>992</v>
      </c>
      <c r="B229" s="85" t="s">
        <v>993</v>
      </c>
      <c r="C229" s="70"/>
      <c r="D229" s="142"/>
      <c r="F229" s="79">
        <v>0</v>
      </c>
      <c r="G229" s="79">
        <v>0</v>
      </c>
    </row>
    <row r="230" spans="1:7" outlineLevel="1" x14ac:dyDescent="0.35">
      <c r="A230" s="38" t="s">
        <v>994</v>
      </c>
      <c r="B230" s="85" t="s">
        <v>995</v>
      </c>
      <c r="C230" s="70"/>
      <c r="D230" s="142"/>
      <c r="F230" s="79">
        <v>0</v>
      </c>
      <c r="G230" s="79">
        <v>0</v>
      </c>
    </row>
    <row r="231" spans="1:7" outlineLevel="1" x14ac:dyDescent="0.35">
      <c r="A231" s="38" t="s">
        <v>996</v>
      </c>
      <c r="B231" s="85" t="s">
        <v>997</v>
      </c>
      <c r="C231" s="70"/>
      <c r="D231" s="142"/>
      <c r="F231" s="79">
        <v>0</v>
      </c>
      <c r="G231" s="79">
        <v>0</v>
      </c>
    </row>
    <row r="232" spans="1:7" outlineLevel="1" x14ac:dyDescent="0.35">
      <c r="A232" s="38" t="s">
        <v>998</v>
      </c>
      <c r="B232" s="85" t="s">
        <v>999</v>
      </c>
      <c r="C232" s="70"/>
      <c r="D232" s="142"/>
      <c r="F232" s="79">
        <v>0</v>
      </c>
      <c r="G232" s="79">
        <v>0</v>
      </c>
    </row>
    <row r="233" spans="1:7" outlineLevel="1" x14ac:dyDescent="0.35">
      <c r="A233" s="38" t="s">
        <v>1000</v>
      </c>
      <c r="B233" s="85" t="s">
        <v>1001</v>
      </c>
      <c r="C233" s="70"/>
      <c r="D233" s="142"/>
      <c r="F233" s="79">
        <v>0</v>
      </c>
      <c r="G233" s="79">
        <v>0</v>
      </c>
    </row>
    <row r="234" spans="1:7" outlineLevel="1" x14ac:dyDescent="0.35">
      <c r="A234" s="38" t="s">
        <v>1002</v>
      </c>
      <c r="B234" s="85"/>
      <c r="F234" s="79"/>
      <c r="G234" s="79"/>
    </row>
    <row r="235" spans="1:7" outlineLevel="1" x14ac:dyDescent="0.35">
      <c r="A235" s="38" t="s">
        <v>1003</v>
      </c>
      <c r="B235" s="85"/>
      <c r="F235" s="79"/>
      <c r="G235" s="79"/>
    </row>
    <row r="236" spans="1:7" outlineLevel="1" x14ac:dyDescent="0.35">
      <c r="A236" s="38" t="s">
        <v>1004</v>
      </c>
      <c r="B236" s="85"/>
      <c r="F236" s="79"/>
      <c r="G236" s="79"/>
    </row>
    <row r="237" spans="1:7" ht="15" customHeight="1" x14ac:dyDescent="0.35">
      <c r="A237" s="63"/>
      <c r="B237" s="71" t="s">
        <v>1005</v>
      </c>
      <c r="C237" s="63" t="s">
        <v>932</v>
      </c>
      <c r="D237" s="63" t="s">
        <v>933</v>
      </c>
      <c r="E237" s="65"/>
      <c r="F237" s="63" t="s">
        <v>725</v>
      </c>
      <c r="G237" s="63" t="s">
        <v>934</v>
      </c>
    </row>
    <row r="238" spans="1:7" x14ac:dyDescent="0.35">
      <c r="A238" s="38" t="s">
        <v>1006</v>
      </c>
      <c r="B238" s="38" t="s">
        <v>971</v>
      </c>
      <c r="C238" s="127">
        <v>0.49071481246871779</v>
      </c>
      <c r="F238" s="128"/>
      <c r="G238" s="128"/>
    </row>
    <row r="239" spans="1:7" x14ac:dyDescent="0.35">
      <c r="F239" s="128"/>
      <c r="G239" s="128"/>
    </row>
    <row r="240" spans="1:7" x14ac:dyDescent="0.35">
      <c r="B240" s="59" t="s">
        <v>972</v>
      </c>
      <c r="F240" s="128"/>
      <c r="G240" s="128"/>
    </row>
    <row r="241" spans="1:7" x14ac:dyDescent="0.35">
      <c r="A241" s="38" t="s">
        <v>1007</v>
      </c>
      <c r="B241" s="38" t="s">
        <v>974</v>
      </c>
      <c r="C241" s="140">
        <v>912.51464534000172</v>
      </c>
      <c r="D241" s="140">
        <v>18029</v>
      </c>
      <c r="F241" s="79">
        <f>IF($C$249=0,"",IF(C241="[Mark as ND1 if not relevant]","",C241/$C$249))</f>
        <v>0.31726445422051458</v>
      </c>
      <c r="G241" s="79">
        <f>IF($D$249=0,"",IF(D241="[Mark as ND1 if not relevant]","",D241/$D$249))</f>
        <v>0.59889051288865269</v>
      </c>
    </row>
    <row r="242" spans="1:7" x14ac:dyDescent="0.35">
      <c r="A242" s="38" t="s">
        <v>1008</v>
      </c>
      <c r="B242" s="38" t="s">
        <v>976</v>
      </c>
      <c r="C242" s="140">
        <v>540.62695326999915</v>
      </c>
      <c r="D242" s="140">
        <v>4319</v>
      </c>
      <c r="F242" s="79">
        <f t="shared" ref="F242:F248" si="5">IF($C$249=0,"",IF(C242="[Mark as ND1 if not relevant]","",C242/$C$249))</f>
        <v>0.18796598623597668</v>
      </c>
      <c r="G242" s="79">
        <f t="shared" ref="G242:G248" si="6">IF($D$249=0,"",IF(D242="[Mark as ND1 if not relevant]","",D242/$D$249))</f>
        <v>0.14346930640446454</v>
      </c>
    </row>
    <row r="243" spans="1:7" x14ac:dyDescent="0.35">
      <c r="A243" s="38" t="s">
        <v>1009</v>
      </c>
      <c r="B243" s="38" t="s">
        <v>978</v>
      </c>
      <c r="C243" s="140">
        <v>538.35899398000004</v>
      </c>
      <c r="D243" s="140">
        <v>3450</v>
      </c>
      <c r="F243" s="79">
        <f t="shared" si="5"/>
        <v>0.18717745876410494</v>
      </c>
      <c r="G243" s="79">
        <f t="shared" si="6"/>
        <v>0.11460271060324209</v>
      </c>
    </row>
    <row r="244" spans="1:7" x14ac:dyDescent="0.35">
      <c r="A244" s="38" t="s">
        <v>1010</v>
      </c>
      <c r="B244" s="38" t="s">
        <v>980</v>
      </c>
      <c r="C244" s="140">
        <v>472.08450789000034</v>
      </c>
      <c r="D244" s="140">
        <v>2449</v>
      </c>
      <c r="F244" s="79">
        <f t="shared" si="5"/>
        <v>0.16413504649656879</v>
      </c>
      <c r="G244" s="79">
        <f t="shared" si="6"/>
        <v>8.1351315439808669E-2</v>
      </c>
    </row>
    <row r="245" spans="1:7" x14ac:dyDescent="0.35">
      <c r="A245" s="38" t="s">
        <v>1011</v>
      </c>
      <c r="B245" s="38" t="s">
        <v>982</v>
      </c>
      <c r="C245" s="140">
        <v>304.78436169999998</v>
      </c>
      <c r="D245" s="140">
        <v>1413</v>
      </c>
      <c r="F245" s="79">
        <f t="shared" si="5"/>
        <v>0.10596788190031639</v>
      </c>
      <c r="G245" s="79">
        <f t="shared" si="6"/>
        <v>4.6937284081849585E-2</v>
      </c>
    </row>
    <row r="246" spans="1:7" x14ac:dyDescent="0.35">
      <c r="A246" s="38" t="s">
        <v>1012</v>
      </c>
      <c r="B246" s="38" t="s">
        <v>984</v>
      </c>
      <c r="C246" s="140">
        <v>107.42574798000004</v>
      </c>
      <c r="D246" s="140">
        <v>442</v>
      </c>
      <c r="F246" s="79">
        <f t="shared" si="5"/>
        <v>3.7349944437775257E-2</v>
      </c>
      <c r="G246" s="79">
        <f t="shared" si="6"/>
        <v>1.4682434228009567E-2</v>
      </c>
    </row>
    <row r="247" spans="1:7" x14ac:dyDescent="0.35">
      <c r="A247" s="38" t="s">
        <v>1013</v>
      </c>
      <c r="B247" s="38" t="s">
        <v>986</v>
      </c>
      <c r="C247" s="140">
        <v>0.40044680999999999</v>
      </c>
      <c r="D247" s="140">
        <v>2</v>
      </c>
      <c r="F247" s="79">
        <f t="shared" si="5"/>
        <v>1.3922794474346037E-4</v>
      </c>
      <c r="G247" s="79">
        <f t="shared" si="6"/>
        <v>6.6436353972893964E-5</v>
      </c>
    </row>
    <row r="248" spans="1:7" x14ac:dyDescent="0.35">
      <c r="A248" s="38" t="s">
        <v>1014</v>
      </c>
      <c r="B248" s="38" t="s">
        <v>988</v>
      </c>
      <c r="C248" s="140">
        <v>0</v>
      </c>
      <c r="D248" s="140">
        <v>0</v>
      </c>
      <c r="F248" s="79">
        <f t="shared" si="5"/>
        <v>0</v>
      </c>
      <c r="G248" s="79">
        <f t="shared" si="6"/>
        <v>0</v>
      </c>
    </row>
    <row r="249" spans="1:7" x14ac:dyDescent="0.35">
      <c r="A249" s="38" t="s">
        <v>1015</v>
      </c>
      <c r="B249" s="82" t="s">
        <v>265</v>
      </c>
      <c r="C249" s="70">
        <f>SUM(C241:C248)</f>
        <v>2876.195656970001</v>
      </c>
      <c r="D249" s="142">
        <f>SUM(D241:D248)</f>
        <v>30104</v>
      </c>
      <c r="F249" s="126">
        <f>SUM(F241:F248)</f>
        <v>1</v>
      </c>
      <c r="G249" s="126">
        <f>SUM(G241:G248)</f>
        <v>1</v>
      </c>
    </row>
    <row r="250" spans="1:7" outlineLevel="1" x14ac:dyDescent="0.35">
      <c r="A250" s="38" t="s">
        <v>1016</v>
      </c>
      <c r="B250" s="85" t="s">
        <v>991</v>
      </c>
      <c r="C250" s="70"/>
      <c r="D250" s="142"/>
      <c r="F250" s="79">
        <v>0</v>
      </c>
      <c r="G250" s="79">
        <v>0</v>
      </c>
    </row>
    <row r="251" spans="1:7" outlineLevel="1" x14ac:dyDescent="0.35">
      <c r="A251" s="38" t="s">
        <v>1017</v>
      </c>
      <c r="B251" s="85" t="s">
        <v>993</v>
      </c>
      <c r="C251" s="70"/>
      <c r="D251" s="142"/>
      <c r="F251" s="79">
        <v>0</v>
      </c>
      <c r="G251" s="79">
        <v>0</v>
      </c>
    </row>
    <row r="252" spans="1:7" outlineLevel="1" x14ac:dyDescent="0.35">
      <c r="A252" s="38" t="s">
        <v>1018</v>
      </c>
      <c r="B252" s="85" t="s">
        <v>995</v>
      </c>
      <c r="C252" s="70"/>
      <c r="D252" s="142"/>
      <c r="F252" s="79">
        <v>0</v>
      </c>
      <c r="G252" s="79">
        <v>0</v>
      </c>
    </row>
    <row r="253" spans="1:7" outlineLevel="1" x14ac:dyDescent="0.35">
      <c r="A253" s="38" t="s">
        <v>1019</v>
      </c>
      <c r="B253" s="85" t="s">
        <v>997</v>
      </c>
      <c r="C253" s="70"/>
      <c r="D253" s="142"/>
      <c r="F253" s="79">
        <v>0</v>
      </c>
      <c r="G253" s="79">
        <v>0</v>
      </c>
    </row>
    <row r="254" spans="1:7" outlineLevel="1" x14ac:dyDescent="0.35">
      <c r="A254" s="38" t="s">
        <v>1020</v>
      </c>
      <c r="B254" s="85" t="s">
        <v>999</v>
      </c>
      <c r="C254" s="70"/>
      <c r="D254" s="142"/>
      <c r="F254" s="79">
        <v>0</v>
      </c>
      <c r="G254" s="79">
        <v>0</v>
      </c>
    </row>
    <row r="255" spans="1:7" outlineLevel="1" x14ac:dyDescent="0.35">
      <c r="A255" s="38" t="s">
        <v>1021</v>
      </c>
      <c r="B255" s="85" t="s">
        <v>1001</v>
      </c>
      <c r="C255" s="70"/>
      <c r="D255" s="142"/>
      <c r="F255" s="79">
        <v>0</v>
      </c>
      <c r="G255" s="79">
        <v>0</v>
      </c>
    </row>
    <row r="256" spans="1:7" outlineLevel="1" x14ac:dyDescent="0.35">
      <c r="A256" s="38" t="s">
        <v>1022</v>
      </c>
      <c r="B256" s="85"/>
      <c r="F256" s="80"/>
      <c r="G256" s="80"/>
    </row>
    <row r="257" spans="1:14" outlineLevel="1" x14ac:dyDescent="0.35">
      <c r="A257" s="38" t="s">
        <v>1023</v>
      </c>
      <c r="B257" s="85"/>
      <c r="F257" s="80"/>
      <c r="G257" s="80"/>
    </row>
    <row r="258" spans="1:14" outlineLevel="1" x14ac:dyDescent="0.35">
      <c r="A258" s="38" t="s">
        <v>1024</v>
      </c>
      <c r="B258" s="85"/>
      <c r="F258" s="80"/>
      <c r="G258" s="80"/>
    </row>
    <row r="259" spans="1:14" ht="15" customHeight="1" x14ac:dyDescent="0.35">
      <c r="A259" s="63"/>
      <c r="B259" s="71" t="s">
        <v>1025</v>
      </c>
      <c r="C259" s="63" t="s">
        <v>725</v>
      </c>
      <c r="D259" s="63"/>
      <c r="E259" s="65"/>
      <c r="F259" s="63"/>
      <c r="G259" s="63"/>
    </row>
    <row r="260" spans="1:14" x14ac:dyDescent="0.35">
      <c r="A260" s="38" t="s">
        <v>1026</v>
      </c>
      <c r="B260" s="38" t="s">
        <v>1027</v>
      </c>
      <c r="C260" s="134">
        <v>0.95672712384903535</v>
      </c>
      <c r="E260" s="143"/>
      <c r="F260" s="143"/>
      <c r="G260" s="143"/>
    </row>
    <row r="261" spans="1:14" x14ac:dyDescent="0.35">
      <c r="A261" s="38" t="s">
        <v>1028</v>
      </c>
      <c r="B261" s="38" t="s">
        <v>1029</v>
      </c>
      <c r="C261" s="134">
        <v>1.7964359508988365E-2</v>
      </c>
      <c r="E261" s="143"/>
      <c r="F261" s="143"/>
    </row>
    <row r="262" spans="1:14" x14ac:dyDescent="0.35">
      <c r="A262" s="38" t="s">
        <v>1030</v>
      </c>
      <c r="B262" s="38" t="s">
        <v>1031</v>
      </c>
      <c r="C262" s="134">
        <v>1.4468319368035991E-2</v>
      </c>
      <c r="E262" s="143"/>
      <c r="F262" s="143"/>
    </row>
    <row r="263" spans="1:14" x14ac:dyDescent="0.35">
      <c r="A263" s="38" t="s">
        <v>1032</v>
      </c>
      <c r="B263" s="38" t="s">
        <v>1033</v>
      </c>
      <c r="C263" s="134">
        <v>0</v>
      </c>
      <c r="E263" s="143"/>
      <c r="F263" s="143"/>
    </row>
    <row r="264" spans="1:14" x14ac:dyDescent="0.35">
      <c r="A264" s="38" t="s">
        <v>1034</v>
      </c>
      <c r="B264" s="59" t="s">
        <v>1035</v>
      </c>
      <c r="C264" s="134">
        <v>1.0840197273938526E-2</v>
      </c>
      <c r="D264" s="52"/>
      <c r="E264" s="52"/>
      <c r="F264" s="91"/>
      <c r="G264" s="91"/>
      <c r="H264" s="35"/>
      <c r="I264" s="38"/>
      <c r="J264" s="38"/>
      <c r="K264" s="38"/>
      <c r="L264" s="35"/>
      <c r="M264" s="35"/>
      <c r="N264" s="35"/>
    </row>
    <row r="265" spans="1:14" x14ac:dyDescent="0.35">
      <c r="A265" s="38" t="s">
        <v>1036</v>
      </c>
      <c r="B265" s="38" t="s">
        <v>263</v>
      </c>
      <c r="C265" s="134">
        <v>0</v>
      </c>
      <c r="E265" s="143"/>
      <c r="F265" s="143"/>
    </row>
    <row r="266" spans="1:14" outlineLevel="1" x14ac:dyDescent="0.35">
      <c r="A266" s="38" t="s">
        <v>1037</v>
      </c>
      <c r="B266" s="85" t="s">
        <v>1038</v>
      </c>
      <c r="C266" s="145"/>
      <c r="E266" s="143"/>
      <c r="F266" s="143"/>
    </row>
    <row r="267" spans="1:14" outlineLevel="1" x14ac:dyDescent="0.35">
      <c r="A267" s="38" t="s">
        <v>1039</v>
      </c>
      <c r="B267" s="85" t="s">
        <v>1040</v>
      </c>
      <c r="C267" s="126"/>
      <c r="E267" s="143"/>
      <c r="F267" s="143"/>
    </row>
    <row r="268" spans="1:14" outlineLevel="1" x14ac:dyDescent="0.35">
      <c r="A268" s="38" t="s">
        <v>1041</v>
      </c>
      <c r="B268" s="85" t="s">
        <v>1042</v>
      </c>
      <c r="C268" s="126"/>
      <c r="E268" s="143"/>
      <c r="F268" s="143"/>
    </row>
    <row r="269" spans="1:14" outlineLevel="1" x14ac:dyDescent="0.35">
      <c r="A269" s="38" t="s">
        <v>1043</v>
      </c>
      <c r="B269" s="85" t="s">
        <v>1044</v>
      </c>
      <c r="C269" s="126"/>
      <c r="E269" s="143"/>
      <c r="F269" s="143"/>
    </row>
    <row r="270" spans="1:14" outlineLevel="1" x14ac:dyDescent="0.35">
      <c r="A270" s="38" t="s">
        <v>1045</v>
      </c>
      <c r="B270" s="85" t="s">
        <v>267</v>
      </c>
      <c r="C270" s="126"/>
      <c r="E270" s="143"/>
      <c r="F270" s="143"/>
    </row>
    <row r="271" spans="1:14" outlineLevel="1" x14ac:dyDescent="0.35">
      <c r="A271" s="38" t="s">
        <v>1046</v>
      </c>
      <c r="B271" s="85" t="s">
        <v>267</v>
      </c>
      <c r="C271" s="126"/>
      <c r="E271" s="143"/>
      <c r="F271" s="143"/>
    </row>
    <row r="272" spans="1:14" outlineLevel="1" x14ac:dyDescent="0.35">
      <c r="A272" s="38" t="s">
        <v>1047</v>
      </c>
      <c r="B272" s="85" t="s">
        <v>267</v>
      </c>
      <c r="C272" s="126"/>
      <c r="E272" s="143"/>
      <c r="F272" s="143"/>
    </row>
    <row r="273" spans="1:7" outlineLevel="1" x14ac:dyDescent="0.35">
      <c r="A273" s="38" t="s">
        <v>1048</v>
      </c>
      <c r="B273" s="85" t="s">
        <v>267</v>
      </c>
      <c r="C273" s="126"/>
      <c r="E273" s="143"/>
      <c r="F273" s="143"/>
    </row>
    <row r="274" spans="1:7" outlineLevel="1" x14ac:dyDescent="0.35">
      <c r="A274" s="38" t="s">
        <v>1049</v>
      </c>
      <c r="B274" s="85" t="s">
        <v>267</v>
      </c>
      <c r="C274" s="126"/>
      <c r="E274" s="143"/>
      <c r="F274" s="143"/>
    </row>
    <row r="275" spans="1:7" outlineLevel="1" x14ac:dyDescent="0.35">
      <c r="A275" s="38" t="s">
        <v>1050</v>
      </c>
      <c r="B275" s="85" t="s">
        <v>267</v>
      </c>
      <c r="C275" s="126"/>
      <c r="E275" s="143"/>
      <c r="F275" s="143"/>
    </row>
    <row r="276" spans="1:7" ht="15" customHeight="1" x14ac:dyDescent="0.35">
      <c r="A276" s="63"/>
      <c r="B276" s="71" t="s">
        <v>1051</v>
      </c>
      <c r="C276" s="63" t="s">
        <v>725</v>
      </c>
      <c r="D276" s="63"/>
      <c r="E276" s="65"/>
      <c r="F276" s="63"/>
      <c r="G276" s="66"/>
    </row>
    <row r="277" spans="1:7" x14ac:dyDescent="0.35">
      <c r="A277" s="38" t="s">
        <v>1052</v>
      </c>
      <c r="B277" s="38" t="s">
        <v>1053</v>
      </c>
      <c r="C277" s="127">
        <v>1</v>
      </c>
      <c r="E277" s="35"/>
      <c r="F277" s="35"/>
    </row>
    <row r="278" spans="1:7" x14ac:dyDescent="0.35">
      <c r="A278" s="38" t="s">
        <v>1054</v>
      </c>
      <c r="B278" s="38" t="s">
        <v>1055</v>
      </c>
      <c r="C278" s="127">
        <v>0</v>
      </c>
      <c r="E278" s="35"/>
      <c r="F278" s="35"/>
    </row>
    <row r="279" spans="1:7" x14ac:dyDescent="0.35">
      <c r="A279" s="38" t="s">
        <v>1056</v>
      </c>
      <c r="B279" s="38" t="s">
        <v>263</v>
      </c>
      <c r="C279" s="127">
        <v>0</v>
      </c>
      <c r="E279" s="35"/>
      <c r="F279" s="35"/>
    </row>
    <row r="280" spans="1:7" outlineLevel="1" x14ac:dyDescent="0.35">
      <c r="A280" s="38" t="s">
        <v>1057</v>
      </c>
      <c r="C280" s="126"/>
      <c r="E280" s="35"/>
      <c r="F280" s="35"/>
    </row>
    <row r="281" spans="1:7" outlineLevel="1" x14ac:dyDescent="0.35">
      <c r="A281" s="38" t="s">
        <v>1058</v>
      </c>
      <c r="C281" s="126"/>
      <c r="E281" s="35"/>
      <c r="F281" s="35"/>
    </row>
    <row r="282" spans="1:7" outlineLevel="1" x14ac:dyDescent="0.35">
      <c r="A282" s="38" t="s">
        <v>1059</v>
      </c>
      <c r="C282" s="126"/>
      <c r="E282" s="35"/>
      <c r="F282" s="35"/>
    </row>
    <row r="283" spans="1:7" outlineLevel="1" x14ac:dyDescent="0.35">
      <c r="A283" s="38" t="s">
        <v>1060</v>
      </c>
      <c r="C283" s="126"/>
      <c r="E283" s="35"/>
      <c r="F283" s="35"/>
    </row>
    <row r="284" spans="1:7" outlineLevel="1" x14ac:dyDescent="0.35">
      <c r="A284" s="38" t="s">
        <v>1061</v>
      </c>
      <c r="C284" s="126"/>
      <c r="E284" s="35"/>
      <c r="F284" s="35"/>
    </row>
    <row r="285" spans="1:7" outlineLevel="1" x14ac:dyDescent="0.35">
      <c r="A285" s="38" t="s">
        <v>1062</v>
      </c>
      <c r="C285" s="126"/>
      <c r="E285" s="35"/>
      <c r="F285" s="35"/>
    </row>
    <row r="286" spans="1:7" s="112" customFormat="1" x14ac:dyDescent="0.35">
      <c r="A286" s="64"/>
      <c r="B286" s="64" t="s">
        <v>1063</v>
      </c>
      <c r="C286" s="64" t="s">
        <v>223</v>
      </c>
      <c r="D286" s="64" t="s">
        <v>1064</v>
      </c>
      <c r="E286" s="64"/>
      <c r="F286" s="64" t="s">
        <v>725</v>
      </c>
      <c r="G286" s="64" t="s">
        <v>1065</v>
      </c>
    </row>
    <row r="287" spans="1:7" s="112" customFormat="1" x14ac:dyDescent="0.35">
      <c r="A287" s="38" t="s">
        <v>1066</v>
      </c>
      <c r="B287" s="59" t="s">
        <v>1067</v>
      </c>
      <c r="C287" s="70" t="s">
        <v>620</v>
      </c>
      <c r="D287" s="38" t="s">
        <v>620</v>
      </c>
      <c r="E287" s="44"/>
      <c r="F287" s="79" t="str">
        <f>IF($C$305=0,"",IF(C287="[For completion]","",C287/$C$305))</f>
        <v/>
      </c>
      <c r="G287" s="79" t="str">
        <f>IF($D$305=0,"",IF(D287="[For completion]","",D287/$D$305))</f>
        <v/>
      </c>
    </row>
    <row r="288" spans="1:7" s="112" customFormat="1" x14ac:dyDescent="0.35">
      <c r="A288" s="38" t="s">
        <v>1068</v>
      </c>
      <c r="B288" s="59" t="s">
        <v>1067</v>
      </c>
      <c r="C288" s="70" t="s">
        <v>620</v>
      </c>
      <c r="D288" s="38" t="s">
        <v>620</v>
      </c>
      <c r="E288" s="44"/>
      <c r="F288" s="79" t="str">
        <f t="shared" ref="F288:F304" si="7">IF($C$305=0,"",IF(C288="[For completion]","",C288/$C$305))</f>
        <v/>
      </c>
      <c r="G288" s="79" t="str">
        <f t="shared" ref="G288:G304" si="8">IF($D$305=0,"",IF(D288="[For completion]","",D288/$D$305))</f>
        <v/>
      </c>
    </row>
    <row r="289" spans="1:7" s="112" customFormat="1" x14ac:dyDescent="0.35">
      <c r="A289" s="38" t="s">
        <v>1069</v>
      </c>
      <c r="B289" s="59" t="s">
        <v>1067</v>
      </c>
      <c r="C289" s="70" t="s">
        <v>620</v>
      </c>
      <c r="D289" s="38" t="s">
        <v>620</v>
      </c>
      <c r="E289" s="44"/>
      <c r="F289" s="79" t="str">
        <f t="shared" si="7"/>
        <v/>
      </c>
      <c r="G289" s="79" t="str">
        <f t="shared" si="8"/>
        <v/>
      </c>
    </row>
    <row r="290" spans="1:7" s="112" customFormat="1" x14ac:dyDescent="0.35">
      <c r="A290" s="38" t="s">
        <v>1070</v>
      </c>
      <c r="B290" s="59" t="s">
        <v>1067</v>
      </c>
      <c r="C290" s="70" t="s">
        <v>620</v>
      </c>
      <c r="D290" s="38" t="s">
        <v>620</v>
      </c>
      <c r="E290" s="44"/>
      <c r="F290" s="79" t="str">
        <f t="shared" si="7"/>
        <v/>
      </c>
      <c r="G290" s="79" t="str">
        <f t="shared" si="8"/>
        <v/>
      </c>
    </row>
    <row r="291" spans="1:7" s="112" customFormat="1" x14ac:dyDescent="0.35">
      <c r="A291" s="38" t="s">
        <v>1071</v>
      </c>
      <c r="B291" s="59" t="s">
        <v>1067</v>
      </c>
      <c r="C291" s="70" t="s">
        <v>620</v>
      </c>
      <c r="D291" s="38" t="s">
        <v>620</v>
      </c>
      <c r="E291" s="44"/>
      <c r="F291" s="79" t="str">
        <f t="shared" si="7"/>
        <v/>
      </c>
      <c r="G291" s="79" t="str">
        <f t="shared" si="8"/>
        <v/>
      </c>
    </row>
    <row r="292" spans="1:7" s="112" customFormat="1" x14ac:dyDescent="0.35">
      <c r="A292" s="38" t="s">
        <v>1072</v>
      </c>
      <c r="B292" s="59" t="s">
        <v>1067</v>
      </c>
      <c r="C292" s="70" t="s">
        <v>620</v>
      </c>
      <c r="D292" s="38" t="s">
        <v>620</v>
      </c>
      <c r="E292" s="44"/>
      <c r="F292" s="79" t="str">
        <f t="shared" si="7"/>
        <v/>
      </c>
      <c r="G292" s="79" t="str">
        <f t="shared" si="8"/>
        <v/>
      </c>
    </row>
    <row r="293" spans="1:7" s="112" customFormat="1" x14ac:dyDescent="0.35">
      <c r="A293" s="38" t="s">
        <v>1073</v>
      </c>
      <c r="B293" s="59" t="s">
        <v>1067</v>
      </c>
      <c r="C293" s="70" t="s">
        <v>620</v>
      </c>
      <c r="D293" s="38" t="s">
        <v>620</v>
      </c>
      <c r="E293" s="44"/>
      <c r="F293" s="79" t="str">
        <f t="shared" si="7"/>
        <v/>
      </c>
      <c r="G293" s="79" t="str">
        <f t="shared" si="8"/>
        <v/>
      </c>
    </row>
    <row r="294" spans="1:7" s="112" customFormat="1" x14ac:dyDescent="0.35">
      <c r="A294" s="38" t="s">
        <v>1074</v>
      </c>
      <c r="B294" s="59" t="s">
        <v>1067</v>
      </c>
      <c r="C294" s="70" t="s">
        <v>620</v>
      </c>
      <c r="D294" s="38" t="s">
        <v>620</v>
      </c>
      <c r="E294" s="44"/>
      <c r="F294" s="79" t="str">
        <f t="shared" si="7"/>
        <v/>
      </c>
      <c r="G294" s="79" t="str">
        <f t="shared" si="8"/>
        <v/>
      </c>
    </row>
    <row r="295" spans="1:7" s="112" customFormat="1" x14ac:dyDescent="0.35">
      <c r="A295" s="38" t="s">
        <v>1075</v>
      </c>
      <c r="B295" s="59" t="s">
        <v>1067</v>
      </c>
      <c r="C295" s="70" t="s">
        <v>620</v>
      </c>
      <c r="D295" s="38" t="s">
        <v>620</v>
      </c>
      <c r="E295" s="44"/>
      <c r="F295" s="79" t="str">
        <f t="shared" si="7"/>
        <v/>
      </c>
      <c r="G295" s="79" t="str">
        <f t="shared" si="8"/>
        <v/>
      </c>
    </row>
    <row r="296" spans="1:7" s="112" customFormat="1" x14ac:dyDescent="0.35">
      <c r="A296" s="38" t="s">
        <v>1076</v>
      </c>
      <c r="B296" s="59" t="s">
        <v>1067</v>
      </c>
      <c r="C296" s="70" t="s">
        <v>620</v>
      </c>
      <c r="D296" s="38" t="s">
        <v>620</v>
      </c>
      <c r="E296" s="44"/>
      <c r="F296" s="79" t="str">
        <f t="shared" si="7"/>
        <v/>
      </c>
      <c r="G296" s="79" t="str">
        <f t="shared" si="8"/>
        <v/>
      </c>
    </row>
    <row r="297" spans="1:7" s="112" customFormat="1" x14ac:dyDescent="0.35">
      <c r="A297" s="38" t="s">
        <v>1077</v>
      </c>
      <c r="B297" s="59" t="s">
        <v>1067</v>
      </c>
      <c r="C297" s="70" t="s">
        <v>620</v>
      </c>
      <c r="D297" s="38" t="s">
        <v>620</v>
      </c>
      <c r="E297" s="44"/>
      <c r="F297" s="79" t="str">
        <f t="shared" si="7"/>
        <v/>
      </c>
      <c r="G297" s="79" t="str">
        <f t="shared" si="8"/>
        <v/>
      </c>
    </row>
    <row r="298" spans="1:7" s="112" customFormat="1" x14ac:dyDescent="0.35">
      <c r="A298" s="38" t="s">
        <v>1078</v>
      </c>
      <c r="B298" s="59" t="s">
        <v>1067</v>
      </c>
      <c r="C298" s="70" t="s">
        <v>620</v>
      </c>
      <c r="D298" s="38" t="s">
        <v>620</v>
      </c>
      <c r="E298" s="44"/>
      <c r="F298" s="79" t="str">
        <f t="shared" si="7"/>
        <v/>
      </c>
      <c r="G298" s="79" t="str">
        <f t="shared" si="8"/>
        <v/>
      </c>
    </row>
    <row r="299" spans="1:7" s="112" customFormat="1" x14ac:dyDescent="0.35">
      <c r="A299" s="38" t="s">
        <v>1079</v>
      </c>
      <c r="B299" s="59" t="s">
        <v>1067</v>
      </c>
      <c r="C299" s="70" t="s">
        <v>620</v>
      </c>
      <c r="D299" s="38" t="s">
        <v>620</v>
      </c>
      <c r="E299" s="44"/>
      <c r="F299" s="79" t="str">
        <f t="shared" si="7"/>
        <v/>
      </c>
      <c r="G299" s="79" t="str">
        <f t="shared" si="8"/>
        <v/>
      </c>
    </row>
    <row r="300" spans="1:7" s="112" customFormat="1" x14ac:dyDescent="0.35">
      <c r="A300" s="38" t="s">
        <v>1080</v>
      </c>
      <c r="B300" s="59" t="s">
        <v>1067</v>
      </c>
      <c r="C300" s="70" t="s">
        <v>620</v>
      </c>
      <c r="D300" s="38" t="s">
        <v>620</v>
      </c>
      <c r="E300" s="44"/>
      <c r="F300" s="79" t="str">
        <f t="shared" si="7"/>
        <v/>
      </c>
      <c r="G300" s="79" t="str">
        <f t="shared" si="8"/>
        <v/>
      </c>
    </row>
    <row r="301" spans="1:7" s="112" customFormat="1" x14ac:dyDescent="0.35">
      <c r="A301" s="38" t="s">
        <v>1081</v>
      </c>
      <c r="B301" s="59" t="s">
        <v>1067</v>
      </c>
      <c r="C301" s="70" t="s">
        <v>620</v>
      </c>
      <c r="D301" s="38" t="s">
        <v>620</v>
      </c>
      <c r="E301" s="44"/>
      <c r="F301" s="79" t="str">
        <f t="shared" si="7"/>
        <v/>
      </c>
      <c r="G301" s="79" t="str">
        <f t="shared" si="8"/>
        <v/>
      </c>
    </row>
    <row r="302" spans="1:7" s="112" customFormat="1" x14ac:dyDescent="0.35">
      <c r="A302" s="38" t="s">
        <v>1082</v>
      </c>
      <c r="B302" s="59" t="s">
        <v>1067</v>
      </c>
      <c r="C302" s="70" t="s">
        <v>620</v>
      </c>
      <c r="D302" s="38" t="s">
        <v>620</v>
      </c>
      <c r="E302" s="44"/>
      <c r="F302" s="79" t="str">
        <f t="shared" si="7"/>
        <v/>
      </c>
      <c r="G302" s="79" t="str">
        <f t="shared" si="8"/>
        <v/>
      </c>
    </row>
    <row r="303" spans="1:7" s="112" customFormat="1" x14ac:dyDescent="0.35">
      <c r="A303" s="38" t="s">
        <v>1083</v>
      </c>
      <c r="B303" s="59" t="s">
        <v>1067</v>
      </c>
      <c r="C303" s="70" t="s">
        <v>620</v>
      </c>
      <c r="D303" s="38" t="s">
        <v>620</v>
      </c>
      <c r="E303" s="44"/>
      <c r="F303" s="79" t="str">
        <f t="shared" si="7"/>
        <v/>
      </c>
      <c r="G303" s="79" t="str">
        <f t="shared" si="8"/>
        <v/>
      </c>
    </row>
    <row r="304" spans="1:7" s="112" customFormat="1" x14ac:dyDescent="0.35">
      <c r="A304" s="38" t="s">
        <v>1084</v>
      </c>
      <c r="B304" s="59" t="s">
        <v>1085</v>
      </c>
      <c r="C304" s="70" t="s">
        <v>620</v>
      </c>
      <c r="D304" s="38" t="s">
        <v>620</v>
      </c>
      <c r="E304" s="44"/>
      <c r="F304" s="79" t="str">
        <f t="shared" si="7"/>
        <v/>
      </c>
      <c r="G304" s="79" t="str">
        <f t="shared" si="8"/>
        <v/>
      </c>
    </row>
    <row r="305" spans="1:7" s="112" customFormat="1" x14ac:dyDescent="0.35">
      <c r="A305" s="38" t="s">
        <v>1086</v>
      </c>
      <c r="B305" s="59" t="s">
        <v>265</v>
      </c>
      <c r="C305" s="70">
        <f>SUM(C287:C304)</f>
        <v>0</v>
      </c>
      <c r="D305" s="38">
        <f>SUM(D287:D304)</f>
        <v>0</v>
      </c>
      <c r="E305" s="44"/>
      <c r="F305" s="128">
        <f>SUM(F287:F304)</f>
        <v>0</v>
      </c>
      <c r="G305" s="128">
        <f>SUM(G287:G304)</f>
        <v>0</v>
      </c>
    </row>
    <row r="306" spans="1:7" s="112" customFormat="1" x14ac:dyDescent="0.35">
      <c r="A306" s="38" t="s">
        <v>1087</v>
      </c>
      <c r="B306" s="59"/>
      <c r="C306" s="38"/>
      <c r="D306" s="38"/>
      <c r="E306" s="44"/>
      <c r="F306" s="44"/>
      <c r="G306" s="44"/>
    </row>
    <row r="307" spans="1:7" s="112" customFormat="1" x14ac:dyDescent="0.35">
      <c r="A307" s="38" t="s">
        <v>1088</v>
      </c>
      <c r="B307" s="59"/>
      <c r="C307" s="38"/>
      <c r="D307" s="38"/>
      <c r="E307" s="44"/>
      <c r="F307" s="44"/>
      <c r="G307" s="44"/>
    </row>
    <row r="308" spans="1:7" s="112" customFormat="1" x14ac:dyDescent="0.35">
      <c r="A308" s="38" t="s">
        <v>1089</v>
      </c>
      <c r="B308" s="59"/>
      <c r="C308" s="38"/>
      <c r="D308" s="38"/>
      <c r="E308" s="44"/>
      <c r="F308" s="44"/>
      <c r="G308" s="44"/>
    </row>
    <row r="309" spans="1:7" s="112" customFormat="1" x14ac:dyDescent="0.35">
      <c r="A309" s="64"/>
      <c r="B309" s="64" t="s">
        <v>1090</v>
      </c>
      <c r="C309" s="64" t="s">
        <v>223</v>
      </c>
      <c r="D309" s="64" t="s">
        <v>1064</v>
      </c>
      <c r="E309" s="64"/>
      <c r="F309" s="64" t="s">
        <v>725</v>
      </c>
      <c r="G309" s="64" t="s">
        <v>1065</v>
      </c>
    </row>
    <row r="310" spans="1:7" s="112" customFormat="1" x14ac:dyDescent="0.35">
      <c r="A310" s="38" t="s">
        <v>1091</v>
      </c>
      <c r="B310" s="59" t="s">
        <v>1067</v>
      </c>
      <c r="C310" s="70" t="s">
        <v>620</v>
      </c>
      <c r="D310" s="38" t="s">
        <v>620</v>
      </c>
      <c r="E310" s="44"/>
      <c r="F310" s="79" t="str">
        <f>IF($C$328=0,"",IF(C310="[For completion]","",C310/$C$328))</f>
        <v/>
      </c>
      <c r="G310" s="79" t="str">
        <f>IF($D$328=0,"",IF(D310="[For completion]","",D310/$D$328))</f>
        <v/>
      </c>
    </row>
    <row r="311" spans="1:7" s="112" customFormat="1" x14ac:dyDescent="0.35">
      <c r="A311" s="38" t="s">
        <v>1092</v>
      </c>
      <c r="B311" s="59" t="s">
        <v>1067</v>
      </c>
      <c r="C311" s="70" t="s">
        <v>620</v>
      </c>
      <c r="D311" s="38" t="s">
        <v>620</v>
      </c>
      <c r="E311" s="44"/>
      <c r="F311" s="44"/>
      <c r="G311" s="44"/>
    </row>
    <row r="312" spans="1:7" s="112" customFormat="1" x14ac:dyDescent="0.35">
      <c r="A312" s="38" t="s">
        <v>1093</v>
      </c>
      <c r="B312" s="59" t="s">
        <v>1067</v>
      </c>
      <c r="C312" s="70" t="s">
        <v>620</v>
      </c>
      <c r="D312" s="38" t="s">
        <v>620</v>
      </c>
      <c r="E312" s="44"/>
      <c r="F312" s="44"/>
      <c r="G312" s="44"/>
    </row>
    <row r="313" spans="1:7" s="112" customFormat="1" x14ac:dyDescent="0.35">
      <c r="A313" s="38" t="s">
        <v>1094</v>
      </c>
      <c r="B313" s="59" t="s">
        <v>1067</v>
      </c>
      <c r="C313" s="70" t="s">
        <v>620</v>
      </c>
      <c r="D313" s="38" t="s">
        <v>620</v>
      </c>
      <c r="E313" s="44"/>
      <c r="F313" s="44"/>
      <c r="G313" s="44"/>
    </row>
    <row r="314" spans="1:7" s="112" customFormat="1" x14ac:dyDescent="0.35">
      <c r="A314" s="38" t="s">
        <v>1095</v>
      </c>
      <c r="B314" s="59" t="s">
        <v>1067</v>
      </c>
      <c r="C314" s="70" t="s">
        <v>620</v>
      </c>
      <c r="D314" s="38" t="s">
        <v>620</v>
      </c>
      <c r="E314" s="44"/>
      <c r="F314" s="44"/>
      <c r="G314" s="44"/>
    </row>
    <row r="315" spans="1:7" s="112" customFormat="1" x14ac:dyDescent="0.35">
      <c r="A315" s="38" t="s">
        <v>1096</v>
      </c>
      <c r="B315" s="59" t="s">
        <v>1067</v>
      </c>
      <c r="C315" s="70" t="s">
        <v>620</v>
      </c>
      <c r="D315" s="38" t="s">
        <v>620</v>
      </c>
      <c r="E315" s="44"/>
      <c r="F315" s="44"/>
      <c r="G315" s="44"/>
    </row>
    <row r="316" spans="1:7" s="112" customFormat="1" x14ac:dyDescent="0.35">
      <c r="A316" s="38" t="s">
        <v>1097</v>
      </c>
      <c r="B316" s="59" t="s">
        <v>1067</v>
      </c>
      <c r="C316" s="70" t="s">
        <v>620</v>
      </c>
      <c r="D316" s="38" t="s">
        <v>620</v>
      </c>
      <c r="E316" s="44"/>
      <c r="F316" s="44"/>
      <c r="G316" s="44"/>
    </row>
    <row r="317" spans="1:7" s="112" customFormat="1" x14ac:dyDescent="0.35">
      <c r="A317" s="38" t="s">
        <v>1098</v>
      </c>
      <c r="B317" s="59" t="s">
        <v>1067</v>
      </c>
      <c r="C317" s="70" t="s">
        <v>620</v>
      </c>
      <c r="D317" s="38" t="s">
        <v>620</v>
      </c>
      <c r="E317" s="44"/>
      <c r="F317" s="44"/>
      <c r="G317" s="44"/>
    </row>
    <row r="318" spans="1:7" s="112" customFormat="1" x14ac:dyDescent="0.35">
      <c r="A318" s="38" t="s">
        <v>1099</v>
      </c>
      <c r="B318" s="59" t="s">
        <v>1067</v>
      </c>
      <c r="C318" s="70" t="s">
        <v>620</v>
      </c>
      <c r="D318" s="38" t="s">
        <v>620</v>
      </c>
      <c r="E318" s="44"/>
      <c r="F318" s="44"/>
      <c r="G318" s="44"/>
    </row>
    <row r="319" spans="1:7" s="112" customFormat="1" x14ac:dyDescent="0.35">
      <c r="A319" s="38" t="s">
        <v>1100</v>
      </c>
      <c r="B319" s="59" t="s">
        <v>1067</v>
      </c>
      <c r="C319" s="70" t="s">
        <v>620</v>
      </c>
      <c r="D319" s="38" t="s">
        <v>620</v>
      </c>
      <c r="E319" s="44"/>
      <c r="F319" s="44"/>
      <c r="G319" s="44"/>
    </row>
    <row r="320" spans="1:7" s="112" customFormat="1" x14ac:dyDescent="0.35">
      <c r="A320" s="38" t="s">
        <v>1101</v>
      </c>
      <c r="B320" s="59" t="s">
        <v>1067</v>
      </c>
      <c r="C320" s="70" t="s">
        <v>620</v>
      </c>
      <c r="D320" s="38" t="s">
        <v>620</v>
      </c>
      <c r="E320" s="44"/>
      <c r="F320" s="44"/>
      <c r="G320" s="44"/>
    </row>
    <row r="321" spans="1:7" s="112" customFormat="1" x14ac:dyDescent="0.35">
      <c r="A321" s="38" t="s">
        <v>1102</v>
      </c>
      <c r="B321" s="59" t="s">
        <v>1067</v>
      </c>
      <c r="C321" s="70" t="s">
        <v>620</v>
      </c>
      <c r="D321" s="38" t="s">
        <v>620</v>
      </c>
      <c r="E321" s="44"/>
      <c r="F321" s="44"/>
      <c r="G321" s="44"/>
    </row>
    <row r="322" spans="1:7" s="112" customFormat="1" x14ac:dyDescent="0.35">
      <c r="A322" s="38" t="s">
        <v>1103</v>
      </c>
      <c r="B322" s="59" t="s">
        <v>1067</v>
      </c>
      <c r="C322" s="70" t="s">
        <v>620</v>
      </c>
      <c r="D322" s="38" t="s">
        <v>620</v>
      </c>
      <c r="E322" s="44"/>
      <c r="F322" s="44"/>
      <c r="G322" s="44"/>
    </row>
    <row r="323" spans="1:7" s="112" customFormat="1" x14ac:dyDescent="0.35">
      <c r="A323" s="38" t="s">
        <v>1104</v>
      </c>
      <c r="B323" s="59" t="s">
        <v>1067</v>
      </c>
      <c r="C323" s="70" t="s">
        <v>620</v>
      </c>
      <c r="D323" s="38" t="s">
        <v>620</v>
      </c>
      <c r="E323" s="44"/>
      <c r="F323" s="44"/>
      <c r="G323" s="44"/>
    </row>
    <row r="324" spans="1:7" s="112" customFormat="1" x14ac:dyDescent="0.35">
      <c r="A324" s="38" t="s">
        <v>1105</v>
      </c>
      <c r="B324" s="59" t="s">
        <v>1067</v>
      </c>
      <c r="C324" s="70" t="s">
        <v>620</v>
      </c>
      <c r="D324" s="38" t="s">
        <v>620</v>
      </c>
      <c r="E324" s="44"/>
      <c r="F324" s="44"/>
      <c r="G324" s="44"/>
    </row>
    <row r="325" spans="1:7" s="112" customFormat="1" x14ac:dyDescent="0.35">
      <c r="A325" s="38" t="s">
        <v>1106</v>
      </c>
      <c r="B325" s="59" t="s">
        <v>1067</v>
      </c>
      <c r="C325" s="70" t="s">
        <v>620</v>
      </c>
      <c r="D325" s="38" t="s">
        <v>620</v>
      </c>
      <c r="E325" s="44"/>
      <c r="F325" s="44"/>
      <c r="G325" s="44"/>
    </row>
    <row r="326" spans="1:7" s="112" customFormat="1" x14ac:dyDescent="0.35">
      <c r="A326" s="38" t="s">
        <v>1107</v>
      </c>
      <c r="B326" s="59" t="s">
        <v>1067</v>
      </c>
      <c r="C326" s="70" t="s">
        <v>620</v>
      </c>
      <c r="D326" s="38" t="s">
        <v>620</v>
      </c>
      <c r="E326" s="44"/>
      <c r="F326" s="44"/>
      <c r="G326" s="44"/>
    </row>
    <row r="327" spans="1:7" s="112" customFormat="1" x14ac:dyDescent="0.35">
      <c r="A327" s="38" t="s">
        <v>1108</v>
      </c>
      <c r="B327" s="59" t="s">
        <v>1085</v>
      </c>
      <c r="C327" s="70" t="s">
        <v>620</v>
      </c>
      <c r="D327" s="38" t="s">
        <v>620</v>
      </c>
      <c r="E327" s="44"/>
      <c r="F327" s="44"/>
      <c r="G327" s="44"/>
    </row>
    <row r="328" spans="1:7" s="112" customFormat="1" x14ac:dyDescent="0.35">
      <c r="A328" s="38" t="s">
        <v>1109</v>
      </c>
      <c r="B328" s="59" t="s">
        <v>265</v>
      </c>
      <c r="C328" s="70">
        <f>SUM(C310:C327)</f>
        <v>0</v>
      </c>
      <c r="D328" s="38">
        <f>SUM(D310:D327)</f>
        <v>0</v>
      </c>
      <c r="E328" s="44"/>
      <c r="F328" s="128">
        <f>SUM(F310:F327)</f>
        <v>0</v>
      </c>
      <c r="G328" s="128">
        <f>SUM(G310:G327)</f>
        <v>0</v>
      </c>
    </row>
    <row r="329" spans="1:7" s="112" customFormat="1" x14ac:dyDescent="0.35">
      <c r="A329" s="38" t="s">
        <v>1110</v>
      </c>
      <c r="B329" s="59"/>
      <c r="C329" s="38"/>
      <c r="D329" s="38"/>
      <c r="E329" s="44"/>
      <c r="F329" s="44"/>
      <c r="G329" s="44"/>
    </row>
    <row r="330" spans="1:7" s="112" customFormat="1" x14ac:dyDescent="0.35">
      <c r="A330" s="38" t="s">
        <v>1111</v>
      </c>
      <c r="B330" s="59"/>
      <c r="C330" s="38"/>
      <c r="D330" s="38"/>
      <c r="E330" s="44"/>
      <c r="F330" s="44"/>
      <c r="G330" s="44"/>
    </row>
    <row r="331" spans="1:7" s="112" customFormat="1" x14ac:dyDescent="0.35">
      <c r="A331" s="38" t="s">
        <v>1112</v>
      </c>
      <c r="B331" s="59"/>
      <c r="C331" s="38"/>
      <c r="D331" s="38"/>
      <c r="E331" s="44"/>
      <c r="F331" s="44"/>
      <c r="G331" s="44"/>
    </row>
    <row r="332" spans="1:7" s="112" customFormat="1" x14ac:dyDescent="0.35">
      <c r="A332" s="64"/>
      <c r="B332" s="64" t="s">
        <v>1113</v>
      </c>
      <c r="C332" s="64" t="s">
        <v>223</v>
      </c>
      <c r="D332" s="64" t="s">
        <v>1064</v>
      </c>
      <c r="E332" s="64"/>
      <c r="F332" s="64" t="s">
        <v>725</v>
      </c>
      <c r="G332" s="64" t="s">
        <v>1065</v>
      </c>
    </row>
    <row r="333" spans="1:7" s="112" customFormat="1" x14ac:dyDescent="0.35">
      <c r="A333" s="38" t="s">
        <v>1114</v>
      </c>
      <c r="B333" s="59" t="s">
        <v>1115</v>
      </c>
      <c r="C333" s="70" t="s">
        <v>620</v>
      </c>
      <c r="D333" s="38" t="s">
        <v>620</v>
      </c>
      <c r="E333" s="44"/>
      <c r="F333" s="79" t="str">
        <f>IF($C$343=0,"",IF(C333="[For completion]","",C333/$C$343))</f>
        <v/>
      </c>
      <c r="G333" s="79" t="str">
        <f>IF($D$343=0,"",IF(D333="[For completion]","",D333/$D$343))</f>
        <v/>
      </c>
    </row>
    <row r="334" spans="1:7" s="112" customFormat="1" x14ac:dyDescent="0.35">
      <c r="A334" s="38" t="s">
        <v>1116</v>
      </c>
      <c r="B334" s="59" t="s">
        <v>1117</v>
      </c>
      <c r="C334" s="70" t="s">
        <v>620</v>
      </c>
      <c r="D334" s="38" t="s">
        <v>620</v>
      </c>
      <c r="E334" s="44"/>
      <c r="F334" s="79" t="str">
        <f t="shared" ref="F334:F342" si="9">IF($C$343=0,"",IF(C334="[For completion]","",C334/$C$343))</f>
        <v/>
      </c>
      <c r="G334" s="79" t="str">
        <f t="shared" ref="G334:G342" si="10">IF($D$343=0,"",IF(D334="[For completion]","",D334/$D$343))</f>
        <v/>
      </c>
    </row>
    <row r="335" spans="1:7" s="112" customFormat="1" x14ac:dyDescent="0.35">
      <c r="A335" s="38" t="s">
        <v>1118</v>
      </c>
      <c r="B335" s="59" t="s">
        <v>1119</v>
      </c>
      <c r="C335" s="70" t="s">
        <v>620</v>
      </c>
      <c r="D335" s="38" t="s">
        <v>620</v>
      </c>
      <c r="E335" s="44"/>
      <c r="F335" s="79" t="str">
        <f t="shared" si="9"/>
        <v/>
      </c>
      <c r="G335" s="79" t="str">
        <f t="shared" si="10"/>
        <v/>
      </c>
    </row>
    <row r="336" spans="1:7" s="112" customFormat="1" x14ac:dyDescent="0.35">
      <c r="A336" s="38" t="s">
        <v>1120</v>
      </c>
      <c r="B336" s="59" t="s">
        <v>1121</v>
      </c>
      <c r="C336" s="70" t="s">
        <v>620</v>
      </c>
      <c r="D336" s="38" t="s">
        <v>620</v>
      </c>
      <c r="E336" s="44"/>
      <c r="F336" s="79" t="str">
        <f t="shared" si="9"/>
        <v/>
      </c>
      <c r="G336" s="79" t="str">
        <f t="shared" si="10"/>
        <v/>
      </c>
    </row>
    <row r="337" spans="1:7" s="112" customFormat="1" x14ac:dyDescent="0.35">
      <c r="A337" s="38" t="s">
        <v>1122</v>
      </c>
      <c r="B337" s="59" t="s">
        <v>1123</v>
      </c>
      <c r="C337" s="70" t="s">
        <v>620</v>
      </c>
      <c r="D337" s="38" t="s">
        <v>620</v>
      </c>
      <c r="E337" s="44"/>
      <c r="F337" s="79" t="str">
        <f t="shared" si="9"/>
        <v/>
      </c>
      <c r="G337" s="79" t="str">
        <f t="shared" si="10"/>
        <v/>
      </c>
    </row>
    <row r="338" spans="1:7" s="112" customFormat="1" x14ac:dyDescent="0.35">
      <c r="A338" s="38" t="s">
        <v>1124</v>
      </c>
      <c r="B338" s="59" t="s">
        <v>1125</v>
      </c>
      <c r="C338" s="70" t="s">
        <v>620</v>
      </c>
      <c r="D338" s="38" t="s">
        <v>620</v>
      </c>
      <c r="E338" s="44"/>
      <c r="F338" s="79" t="str">
        <f t="shared" si="9"/>
        <v/>
      </c>
      <c r="G338" s="79" t="str">
        <f t="shared" si="10"/>
        <v/>
      </c>
    </row>
    <row r="339" spans="1:7" s="112" customFormat="1" x14ac:dyDescent="0.35">
      <c r="A339" s="38" t="s">
        <v>1126</v>
      </c>
      <c r="B339" s="59" t="s">
        <v>1127</v>
      </c>
      <c r="C339" s="70" t="s">
        <v>620</v>
      </c>
      <c r="D339" s="38" t="s">
        <v>620</v>
      </c>
      <c r="E339" s="44"/>
      <c r="F339" s="79" t="str">
        <f t="shared" si="9"/>
        <v/>
      </c>
      <c r="G339" s="79" t="str">
        <f t="shared" si="10"/>
        <v/>
      </c>
    </row>
    <row r="340" spans="1:7" s="112" customFormat="1" x14ac:dyDescent="0.35">
      <c r="A340" s="38" t="s">
        <v>1128</v>
      </c>
      <c r="B340" s="59" t="s">
        <v>1129</v>
      </c>
      <c r="C340" s="70" t="s">
        <v>620</v>
      </c>
      <c r="D340" s="38" t="s">
        <v>620</v>
      </c>
      <c r="E340" s="44"/>
      <c r="F340" s="79" t="str">
        <f t="shared" si="9"/>
        <v/>
      </c>
      <c r="G340" s="79" t="str">
        <f t="shared" si="10"/>
        <v/>
      </c>
    </row>
    <row r="341" spans="1:7" s="112" customFormat="1" x14ac:dyDescent="0.35">
      <c r="A341" s="38" t="s">
        <v>1130</v>
      </c>
      <c r="B341" s="59" t="s">
        <v>1131</v>
      </c>
      <c r="C341" s="70" t="s">
        <v>620</v>
      </c>
      <c r="D341" s="38" t="s">
        <v>620</v>
      </c>
      <c r="E341" s="44"/>
      <c r="F341" s="79" t="str">
        <f t="shared" si="9"/>
        <v/>
      </c>
      <c r="G341" s="79" t="str">
        <f t="shared" si="10"/>
        <v/>
      </c>
    </row>
    <row r="342" spans="1:7" s="112" customFormat="1" x14ac:dyDescent="0.35">
      <c r="A342" s="38" t="s">
        <v>1132</v>
      </c>
      <c r="B342" s="38" t="s">
        <v>1085</v>
      </c>
      <c r="C342" s="70" t="s">
        <v>620</v>
      </c>
      <c r="D342" s="38" t="s">
        <v>620</v>
      </c>
      <c r="F342" s="79" t="str">
        <f t="shared" si="9"/>
        <v/>
      </c>
      <c r="G342" s="79" t="str">
        <f t="shared" si="10"/>
        <v/>
      </c>
    </row>
    <row r="343" spans="1:7" s="112" customFormat="1" x14ac:dyDescent="0.35">
      <c r="A343" s="38" t="s">
        <v>1133</v>
      </c>
      <c r="B343" s="59" t="s">
        <v>265</v>
      </c>
      <c r="C343" s="70">
        <f>SUM(C333:C341)</f>
        <v>0</v>
      </c>
      <c r="D343" s="38">
        <f>SUM(D333:D341)</f>
        <v>0</v>
      </c>
      <c r="E343" s="44"/>
      <c r="F343" s="128">
        <f>SUM(F333:F342)</f>
        <v>0</v>
      </c>
      <c r="G343" s="128">
        <f>SUM(G333:G342)</f>
        <v>0</v>
      </c>
    </row>
    <row r="344" spans="1:7" s="112" customFormat="1" x14ac:dyDescent="0.35">
      <c r="A344" s="38" t="s">
        <v>1134</v>
      </c>
      <c r="B344" s="59"/>
      <c r="C344" s="38"/>
      <c r="D344" s="38"/>
      <c r="E344" s="44"/>
      <c r="F344" s="44"/>
      <c r="G344" s="44"/>
    </row>
    <row r="345" spans="1:7" s="112" customFormat="1" x14ac:dyDescent="0.35">
      <c r="A345" s="64"/>
      <c r="B345" s="64" t="s">
        <v>1135</v>
      </c>
      <c r="C345" s="64" t="s">
        <v>223</v>
      </c>
      <c r="D345" s="64" t="s">
        <v>1064</v>
      </c>
      <c r="E345" s="64"/>
      <c r="F345" s="64" t="s">
        <v>725</v>
      </c>
      <c r="G345" s="64" t="s">
        <v>1065</v>
      </c>
    </row>
    <row r="346" spans="1:7" s="112" customFormat="1" x14ac:dyDescent="0.35">
      <c r="A346" s="38" t="s">
        <v>1136</v>
      </c>
      <c r="B346" s="59" t="s">
        <v>1137</v>
      </c>
      <c r="C346" s="70" t="s">
        <v>620</v>
      </c>
      <c r="D346" s="38" t="s">
        <v>620</v>
      </c>
      <c r="E346" s="44"/>
      <c r="F346" s="79" t="str">
        <f>IF($C$353=0,"",IF(C346="[For completion]","",C346/$C$353))</f>
        <v/>
      </c>
      <c r="G346" s="79" t="str">
        <f>IF($D$353=0,"",IF(D346="[For completion]","",D346/$D$353))</f>
        <v/>
      </c>
    </row>
    <row r="347" spans="1:7" s="112" customFormat="1" x14ac:dyDescent="0.35">
      <c r="A347" s="38" t="s">
        <v>1138</v>
      </c>
      <c r="B347" s="146" t="s">
        <v>1139</v>
      </c>
      <c r="C347" s="70" t="s">
        <v>620</v>
      </c>
      <c r="D347" s="38" t="s">
        <v>620</v>
      </c>
      <c r="E347" s="44"/>
      <c r="F347" s="79" t="str">
        <f t="shared" ref="F347:F352" si="11">IF($C$353=0,"",IF(C347="[For completion]","",C347/$C$353))</f>
        <v/>
      </c>
      <c r="G347" s="79" t="str">
        <f t="shared" ref="G347:G352" si="12">IF($D$353=0,"",IF(D347="[For completion]","",D347/$D$353))</f>
        <v/>
      </c>
    </row>
    <row r="348" spans="1:7" s="112" customFormat="1" x14ac:dyDescent="0.35">
      <c r="A348" s="38" t="s">
        <v>1140</v>
      </c>
      <c r="B348" s="59" t="s">
        <v>1141</v>
      </c>
      <c r="C348" s="70" t="s">
        <v>620</v>
      </c>
      <c r="D348" s="38" t="s">
        <v>620</v>
      </c>
      <c r="E348" s="44"/>
      <c r="F348" s="79" t="str">
        <f t="shared" si="11"/>
        <v/>
      </c>
      <c r="G348" s="79" t="str">
        <f t="shared" si="12"/>
        <v/>
      </c>
    </row>
    <row r="349" spans="1:7" s="112" customFormat="1" x14ac:dyDescent="0.35">
      <c r="A349" s="38" t="s">
        <v>1142</v>
      </c>
      <c r="B349" s="59" t="s">
        <v>1143</v>
      </c>
      <c r="C349" s="70" t="s">
        <v>620</v>
      </c>
      <c r="D349" s="38" t="s">
        <v>620</v>
      </c>
      <c r="E349" s="44"/>
      <c r="F349" s="79" t="str">
        <f t="shared" si="11"/>
        <v/>
      </c>
      <c r="G349" s="79" t="str">
        <f t="shared" si="12"/>
        <v/>
      </c>
    </row>
    <row r="350" spans="1:7" s="112" customFormat="1" x14ac:dyDescent="0.35">
      <c r="A350" s="38" t="s">
        <v>1144</v>
      </c>
      <c r="B350" s="59" t="s">
        <v>1145</v>
      </c>
      <c r="C350" s="70" t="s">
        <v>620</v>
      </c>
      <c r="D350" s="38" t="s">
        <v>620</v>
      </c>
      <c r="E350" s="44"/>
      <c r="F350" s="79" t="str">
        <f t="shared" si="11"/>
        <v/>
      </c>
      <c r="G350" s="79" t="str">
        <f t="shared" si="12"/>
        <v/>
      </c>
    </row>
    <row r="351" spans="1:7" s="112" customFormat="1" x14ac:dyDescent="0.35">
      <c r="A351" s="38" t="s">
        <v>1146</v>
      </c>
      <c r="B351" s="59" t="s">
        <v>1147</v>
      </c>
      <c r="C351" s="70" t="s">
        <v>620</v>
      </c>
      <c r="D351" s="38" t="s">
        <v>620</v>
      </c>
      <c r="E351" s="44"/>
      <c r="F351" s="79" t="str">
        <f t="shared" si="11"/>
        <v/>
      </c>
      <c r="G351" s="79" t="str">
        <f t="shared" si="12"/>
        <v/>
      </c>
    </row>
    <row r="352" spans="1:7" s="112" customFormat="1" x14ac:dyDescent="0.35">
      <c r="A352" s="38" t="s">
        <v>1148</v>
      </c>
      <c r="B352" s="59" t="s">
        <v>1149</v>
      </c>
      <c r="C352" s="70" t="s">
        <v>620</v>
      </c>
      <c r="D352" s="38" t="s">
        <v>620</v>
      </c>
      <c r="E352" s="44"/>
      <c r="F352" s="79" t="str">
        <f t="shared" si="11"/>
        <v/>
      </c>
      <c r="G352" s="79" t="str">
        <f t="shared" si="12"/>
        <v/>
      </c>
    </row>
    <row r="353" spans="1:7" s="112" customFormat="1" x14ac:dyDescent="0.35">
      <c r="A353" s="38" t="s">
        <v>1150</v>
      </c>
      <c r="B353" s="59" t="s">
        <v>265</v>
      </c>
      <c r="C353" s="70">
        <f>SUM(C346:C352)</f>
        <v>0</v>
      </c>
      <c r="D353" s="38">
        <f>SUM(D346:D352)</f>
        <v>0</v>
      </c>
      <c r="E353" s="44"/>
      <c r="F353" s="128">
        <f>SUM(F346:F352)</f>
        <v>0</v>
      </c>
      <c r="G353" s="128">
        <f>SUM(G346:G352)</f>
        <v>0</v>
      </c>
    </row>
    <row r="354" spans="1:7" s="112" customFormat="1" x14ac:dyDescent="0.35">
      <c r="A354" s="38" t="s">
        <v>1151</v>
      </c>
      <c r="B354" s="59"/>
      <c r="C354" s="38"/>
      <c r="D354" s="38"/>
      <c r="E354" s="44"/>
      <c r="F354" s="44"/>
      <c r="G354" s="44"/>
    </row>
    <row r="355" spans="1:7" s="112" customFormat="1" x14ac:dyDescent="0.35">
      <c r="A355" s="64"/>
      <c r="B355" s="64" t="s">
        <v>1152</v>
      </c>
      <c r="C355" s="64" t="s">
        <v>223</v>
      </c>
      <c r="D355" s="64" t="s">
        <v>1064</v>
      </c>
      <c r="E355" s="64"/>
      <c r="F355" s="64" t="s">
        <v>725</v>
      </c>
      <c r="G355" s="64" t="s">
        <v>1065</v>
      </c>
    </row>
    <row r="356" spans="1:7" s="112" customFormat="1" x14ac:dyDescent="0.35">
      <c r="A356" s="38" t="s">
        <v>1153</v>
      </c>
      <c r="B356" s="59" t="s">
        <v>1154</v>
      </c>
      <c r="C356" s="70" t="s">
        <v>620</v>
      </c>
      <c r="D356" s="38" t="s">
        <v>620</v>
      </c>
      <c r="E356" s="44"/>
      <c r="F356" s="79" t="str">
        <f>IF($C$360=0,"",IF(C356="[For completion]","",C356/$C$360))</f>
        <v/>
      </c>
      <c r="G356" s="79" t="str">
        <f>IF($D$360=0,"",IF(D356="[For completion]","",D356/$D$360))</f>
        <v/>
      </c>
    </row>
    <row r="357" spans="1:7" s="112" customFormat="1" x14ac:dyDescent="0.35">
      <c r="A357" s="38" t="s">
        <v>1155</v>
      </c>
      <c r="B357" s="146" t="s">
        <v>1156</v>
      </c>
      <c r="C357" s="70" t="s">
        <v>620</v>
      </c>
      <c r="D357" s="38" t="s">
        <v>620</v>
      </c>
      <c r="E357" s="44"/>
      <c r="F357" s="79" t="str">
        <f>IF($C$360=0,"",IF(C357="[For completion]","",C357/$C$360))</f>
        <v/>
      </c>
      <c r="G357" s="79" t="str">
        <f>IF($D$360=0,"",IF(D357="[For completion]","",D357/$D$360))</f>
        <v/>
      </c>
    </row>
    <row r="358" spans="1:7" s="112" customFormat="1" x14ac:dyDescent="0.35">
      <c r="A358" s="38" t="s">
        <v>1157</v>
      </c>
      <c r="B358" s="59" t="s">
        <v>1149</v>
      </c>
      <c r="C358" s="70" t="s">
        <v>620</v>
      </c>
      <c r="D358" s="38" t="s">
        <v>620</v>
      </c>
      <c r="E358" s="44"/>
      <c r="F358" s="79" t="str">
        <f>IF($C$360=0,"",IF(C358="[For completion]","",C358/$C$360))</f>
        <v/>
      </c>
      <c r="G358" s="79" t="str">
        <f>IF($D$360=0,"",IF(D358="[For completion]","",D358/$D$360))</f>
        <v/>
      </c>
    </row>
    <row r="359" spans="1:7" s="112" customFormat="1" x14ac:dyDescent="0.35">
      <c r="A359" s="38" t="s">
        <v>1158</v>
      </c>
      <c r="B359" s="38" t="s">
        <v>1085</v>
      </c>
      <c r="C359" s="70" t="s">
        <v>620</v>
      </c>
      <c r="D359" s="38" t="s">
        <v>620</v>
      </c>
      <c r="E359" s="44"/>
      <c r="F359" s="79" t="str">
        <f>IF($C$360=0,"",IF(C359="[For completion]","",C359/$C$360))</f>
        <v/>
      </c>
      <c r="G359" s="79" t="str">
        <f>IF($D$360=0,"",IF(D359="[For completion]","",D359/$D$360))</f>
        <v/>
      </c>
    </row>
    <row r="360" spans="1:7" s="112" customFormat="1" x14ac:dyDescent="0.35">
      <c r="A360" s="38" t="s">
        <v>1159</v>
      </c>
      <c r="B360" s="59" t="s">
        <v>265</v>
      </c>
      <c r="C360" s="70">
        <f>SUM(C356:C359)</f>
        <v>0</v>
      </c>
      <c r="D360" s="38">
        <f>SUM(D356:D359)</f>
        <v>0</v>
      </c>
      <c r="E360" s="44"/>
      <c r="F360" s="128">
        <f>SUM(F356:F359)</f>
        <v>0</v>
      </c>
      <c r="G360" s="128">
        <f>SUM(G356:G359)</f>
        <v>0</v>
      </c>
    </row>
    <row r="361" spans="1:7" s="112" customFormat="1" x14ac:dyDescent="0.35">
      <c r="A361" s="38" t="s">
        <v>1160</v>
      </c>
      <c r="B361" s="59"/>
      <c r="C361" s="38"/>
      <c r="D361" s="38"/>
      <c r="E361" s="44"/>
      <c r="F361" s="44"/>
      <c r="G361" s="44"/>
    </row>
    <row r="362" spans="1:7" s="112" customFormat="1" x14ac:dyDescent="0.35">
      <c r="A362" s="64"/>
      <c r="B362" s="64" t="s">
        <v>1161</v>
      </c>
      <c r="C362" s="64" t="s">
        <v>223</v>
      </c>
      <c r="D362" s="64" t="s">
        <v>1064</v>
      </c>
      <c r="E362" s="64"/>
      <c r="F362" s="64" t="s">
        <v>725</v>
      </c>
      <c r="G362" s="64" t="s">
        <v>1065</v>
      </c>
    </row>
    <row r="363" spans="1:7" s="112" customFormat="1" x14ac:dyDescent="0.35">
      <c r="A363" s="38" t="s">
        <v>1162</v>
      </c>
      <c r="B363" s="59" t="s">
        <v>1067</v>
      </c>
      <c r="C363" s="70" t="s">
        <v>620</v>
      </c>
      <c r="D363" s="38" t="s">
        <v>620</v>
      </c>
      <c r="E363" s="35"/>
      <c r="F363" s="79" t="str">
        <f>IF($C$381=0,"",IF(C363="[For completion]","",C363/$C$381))</f>
        <v/>
      </c>
      <c r="G363" s="79" t="str">
        <f>IF($D$381=0,"",IF(D363="[For completion]","",D363/$D$381))</f>
        <v/>
      </c>
    </row>
    <row r="364" spans="1:7" s="112" customFormat="1" x14ac:dyDescent="0.35">
      <c r="A364" s="38" t="s">
        <v>1163</v>
      </c>
      <c r="B364" s="59" t="s">
        <v>1067</v>
      </c>
      <c r="C364" s="70" t="s">
        <v>620</v>
      </c>
      <c r="D364" s="38" t="s">
        <v>620</v>
      </c>
      <c r="E364" s="35"/>
      <c r="F364" s="79" t="str">
        <f t="shared" ref="F364:F381" si="13">IF($C$381=0,"",IF(C364="[For completion]","",C364/$C$381))</f>
        <v/>
      </c>
      <c r="G364" s="79" t="str">
        <f t="shared" ref="G364:G381" si="14">IF($D$381=0,"",IF(D364="[For completion]","",D364/$D$381))</f>
        <v/>
      </c>
    </row>
    <row r="365" spans="1:7" s="112" customFormat="1" x14ac:dyDescent="0.35">
      <c r="A365" s="38" t="s">
        <v>1164</v>
      </c>
      <c r="B365" s="59" t="s">
        <v>1067</v>
      </c>
      <c r="C365" s="70" t="s">
        <v>620</v>
      </c>
      <c r="D365" s="38" t="s">
        <v>620</v>
      </c>
      <c r="E365" s="35"/>
      <c r="F365" s="79" t="str">
        <f t="shared" si="13"/>
        <v/>
      </c>
      <c r="G365" s="79" t="str">
        <f t="shared" si="14"/>
        <v/>
      </c>
    </row>
    <row r="366" spans="1:7" s="112" customFormat="1" x14ac:dyDescent="0.35">
      <c r="A366" s="38" t="s">
        <v>1165</v>
      </c>
      <c r="B366" s="59" t="s">
        <v>1067</v>
      </c>
      <c r="C366" s="70" t="s">
        <v>620</v>
      </c>
      <c r="D366" s="38" t="s">
        <v>620</v>
      </c>
      <c r="E366" s="35"/>
      <c r="F366" s="79" t="str">
        <f t="shared" si="13"/>
        <v/>
      </c>
      <c r="G366" s="79" t="str">
        <f t="shared" si="14"/>
        <v/>
      </c>
    </row>
    <row r="367" spans="1:7" s="112" customFormat="1" x14ac:dyDescent="0.35">
      <c r="A367" s="38" t="s">
        <v>1166</v>
      </c>
      <c r="B367" s="59" t="s">
        <v>1067</v>
      </c>
      <c r="C367" s="70" t="s">
        <v>620</v>
      </c>
      <c r="D367" s="38" t="s">
        <v>620</v>
      </c>
      <c r="E367" s="35"/>
      <c r="F367" s="79" t="str">
        <f t="shared" si="13"/>
        <v/>
      </c>
      <c r="G367" s="79" t="str">
        <f t="shared" si="14"/>
        <v/>
      </c>
    </row>
    <row r="368" spans="1:7" s="112" customFormat="1" x14ac:dyDescent="0.35">
      <c r="A368" s="38" t="s">
        <v>1167</v>
      </c>
      <c r="B368" s="59" t="s">
        <v>1067</v>
      </c>
      <c r="C368" s="70" t="s">
        <v>620</v>
      </c>
      <c r="D368" s="38" t="s">
        <v>620</v>
      </c>
      <c r="E368" s="35"/>
      <c r="F368" s="79" t="str">
        <f t="shared" si="13"/>
        <v/>
      </c>
      <c r="G368" s="79" t="str">
        <f t="shared" si="14"/>
        <v/>
      </c>
    </row>
    <row r="369" spans="1:7" s="112" customFormat="1" x14ac:dyDescent="0.35">
      <c r="A369" s="38" t="s">
        <v>1168</v>
      </c>
      <c r="B369" s="59" t="s">
        <v>1067</v>
      </c>
      <c r="C369" s="70" t="s">
        <v>620</v>
      </c>
      <c r="D369" s="38" t="s">
        <v>620</v>
      </c>
      <c r="E369" s="35"/>
      <c r="F369" s="79" t="str">
        <f t="shared" si="13"/>
        <v/>
      </c>
      <c r="G369" s="79" t="str">
        <f t="shared" si="14"/>
        <v/>
      </c>
    </row>
    <row r="370" spans="1:7" s="112" customFormat="1" x14ac:dyDescent="0.35">
      <c r="A370" s="38" t="s">
        <v>1169</v>
      </c>
      <c r="B370" s="59" t="s">
        <v>1067</v>
      </c>
      <c r="C370" s="70" t="s">
        <v>620</v>
      </c>
      <c r="D370" s="38" t="s">
        <v>620</v>
      </c>
      <c r="E370" s="35"/>
      <c r="F370" s="79" t="str">
        <f t="shared" si="13"/>
        <v/>
      </c>
      <c r="G370" s="79" t="str">
        <f t="shared" si="14"/>
        <v/>
      </c>
    </row>
    <row r="371" spans="1:7" s="112" customFormat="1" x14ac:dyDescent="0.35">
      <c r="A371" s="38" t="s">
        <v>1170</v>
      </c>
      <c r="B371" s="59" t="s">
        <v>1067</v>
      </c>
      <c r="C371" s="70" t="s">
        <v>620</v>
      </c>
      <c r="D371" s="38" t="s">
        <v>620</v>
      </c>
      <c r="E371" s="35"/>
      <c r="F371" s="79" t="str">
        <f t="shared" si="13"/>
        <v/>
      </c>
      <c r="G371" s="79" t="str">
        <f t="shared" si="14"/>
        <v/>
      </c>
    </row>
    <row r="372" spans="1:7" s="112" customFormat="1" x14ac:dyDescent="0.35">
      <c r="A372" s="38" t="s">
        <v>1171</v>
      </c>
      <c r="B372" s="59" t="s">
        <v>1067</v>
      </c>
      <c r="C372" s="70" t="s">
        <v>620</v>
      </c>
      <c r="D372" s="38" t="s">
        <v>620</v>
      </c>
      <c r="E372" s="35"/>
      <c r="F372" s="79" t="str">
        <f t="shared" si="13"/>
        <v/>
      </c>
      <c r="G372" s="79" t="str">
        <f t="shared" si="14"/>
        <v/>
      </c>
    </row>
    <row r="373" spans="1:7" s="112" customFormat="1" x14ac:dyDescent="0.35">
      <c r="A373" s="38" t="s">
        <v>1172</v>
      </c>
      <c r="B373" s="59" t="s">
        <v>1067</v>
      </c>
      <c r="C373" s="70" t="s">
        <v>620</v>
      </c>
      <c r="D373" s="38" t="s">
        <v>620</v>
      </c>
      <c r="E373" s="35"/>
      <c r="F373" s="79" t="str">
        <f t="shared" si="13"/>
        <v/>
      </c>
      <c r="G373" s="79" t="str">
        <f t="shared" si="14"/>
        <v/>
      </c>
    </row>
    <row r="374" spans="1:7" s="112" customFormat="1" x14ac:dyDescent="0.35">
      <c r="A374" s="38" t="s">
        <v>1173</v>
      </c>
      <c r="B374" s="59" t="s">
        <v>1067</v>
      </c>
      <c r="C374" s="70" t="s">
        <v>620</v>
      </c>
      <c r="D374" s="38" t="s">
        <v>620</v>
      </c>
      <c r="E374" s="35"/>
      <c r="F374" s="79" t="str">
        <f t="shared" si="13"/>
        <v/>
      </c>
      <c r="G374" s="79" t="str">
        <f t="shared" si="14"/>
        <v/>
      </c>
    </row>
    <row r="375" spans="1:7" s="112" customFormat="1" x14ac:dyDescent="0.35">
      <c r="A375" s="38" t="s">
        <v>1174</v>
      </c>
      <c r="B375" s="59" t="s">
        <v>1067</v>
      </c>
      <c r="C375" s="70" t="s">
        <v>620</v>
      </c>
      <c r="D375" s="38" t="s">
        <v>620</v>
      </c>
      <c r="E375" s="35"/>
      <c r="F375" s="79" t="str">
        <f t="shared" si="13"/>
        <v/>
      </c>
      <c r="G375" s="79" t="str">
        <f t="shared" si="14"/>
        <v/>
      </c>
    </row>
    <row r="376" spans="1:7" s="112" customFormat="1" x14ac:dyDescent="0.35">
      <c r="A376" s="38" t="s">
        <v>1175</v>
      </c>
      <c r="B376" s="59" t="s">
        <v>1067</v>
      </c>
      <c r="C376" s="70" t="s">
        <v>620</v>
      </c>
      <c r="D376" s="38" t="s">
        <v>620</v>
      </c>
      <c r="E376" s="35"/>
      <c r="F376" s="79" t="str">
        <f t="shared" si="13"/>
        <v/>
      </c>
      <c r="G376" s="79" t="str">
        <f t="shared" si="14"/>
        <v/>
      </c>
    </row>
    <row r="377" spans="1:7" s="112" customFormat="1" x14ac:dyDescent="0.35">
      <c r="A377" s="38" t="s">
        <v>1176</v>
      </c>
      <c r="B377" s="59" t="s">
        <v>1067</v>
      </c>
      <c r="C377" s="70" t="s">
        <v>620</v>
      </c>
      <c r="D377" s="38" t="s">
        <v>620</v>
      </c>
      <c r="E377" s="35"/>
      <c r="F377" s="79" t="str">
        <f t="shared" si="13"/>
        <v/>
      </c>
      <c r="G377" s="79" t="str">
        <f t="shared" si="14"/>
        <v/>
      </c>
    </row>
    <row r="378" spans="1:7" s="112" customFormat="1" x14ac:dyDescent="0.35">
      <c r="A378" s="38" t="s">
        <v>1177</v>
      </c>
      <c r="B378" s="59" t="s">
        <v>1067</v>
      </c>
      <c r="C378" s="70" t="s">
        <v>620</v>
      </c>
      <c r="D378" s="38" t="s">
        <v>620</v>
      </c>
      <c r="E378" s="35"/>
      <c r="F378" s="79" t="str">
        <f t="shared" si="13"/>
        <v/>
      </c>
      <c r="G378" s="79" t="str">
        <f t="shared" si="14"/>
        <v/>
      </c>
    </row>
    <row r="379" spans="1:7" s="112" customFormat="1" x14ac:dyDescent="0.35">
      <c r="A379" s="38" t="s">
        <v>1178</v>
      </c>
      <c r="B379" s="59" t="s">
        <v>1067</v>
      </c>
      <c r="C379" s="70" t="s">
        <v>620</v>
      </c>
      <c r="D379" s="38" t="s">
        <v>620</v>
      </c>
      <c r="E379" s="35"/>
      <c r="F379" s="79" t="str">
        <f t="shared" si="13"/>
        <v/>
      </c>
      <c r="G379" s="79" t="str">
        <f t="shared" si="14"/>
        <v/>
      </c>
    </row>
    <row r="380" spans="1:7" s="112" customFormat="1" x14ac:dyDescent="0.35">
      <c r="A380" s="38" t="s">
        <v>1179</v>
      </c>
      <c r="B380" s="59" t="s">
        <v>1085</v>
      </c>
      <c r="C380" s="70" t="s">
        <v>620</v>
      </c>
      <c r="D380" s="38" t="s">
        <v>620</v>
      </c>
      <c r="E380" s="35"/>
      <c r="F380" s="79" t="str">
        <f t="shared" si="13"/>
        <v/>
      </c>
      <c r="G380" s="79" t="str">
        <f t="shared" si="14"/>
        <v/>
      </c>
    </row>
    <row r="381" spans="1:7" s="112" customFormat="1" x14ac:dyDescent="0.35">
      <c r="A381" s="38" t="s">
        <v>1180</v>
      </c>
      <c r="B381" s="59" t="s">
        <v>265</v>
      </c>
      <c r="C381" s="70">
        <f>SUM(C363:C380)</f>
        <v>0</v>
      </c>
      <c r="D381" s="38">
        <f>SUM(D363:D380)</f>
        <v>0</v>
      </c>
      <c r="E381" s="35"/>
      <c r="F381" s="79" t="str">
        <f t="shared" si="13"/>
        <v/>
      </c>
      <c r="G381" s="79" t="str">
        <f t="shared" si="14"/>
        <v/>
      </c>
    </row>
    <row r="382" spans="1:7" s="112" customFormat="1" x14ac:dyDescent="0.35">
      <c r="A382" s="38" t="s">
        <v>1181</v>
      </c>
      <c r="B382" s="38"/>
      <c r="C382" s="147"/>
      <c r="D382" s="38"/>
      <c r="E382" s="35"/>
      <c r="F382" s="35"/>
      <c r="G382" s="35"/>
    </row>
    <row r="383" spans="1:7" s="112" customFormat="1" x14ac:dyDescent="0.35">
      <c r="A383" s="38" t="s">
        <v>1182</v>
      </c>
      <c r="B383" s="38"/>
      <c r="C383" s="147"/>
      <c r="D383" s="38"/>
      <c r="E383" s="35"/>
      <c r="F383" s="35"/>
      <c r="G383" s="35"/>
    </row>
    <row r="384" spans="1:7" s="112" customFormat="1" x14ac:dyDescent="0.35">
      <c r="A384" s="38" t="s">
        <v>1183</v>
      </c>
      <c r="B384" s="38"/>
      <c r="C384" s="147"/>
      <c r="D384" s="38"/>
      <c r="E384" s="35"/>
      <c r="F384" s="35"/>
      <c r="G384" s="35"/>
    </row>
    <row r="385" spans="1:7" s="112" customFormat="1" x14ac:dyDescent="0.35">
      <c r="A385" s="38" t="s">
        <v>1184</v>
      </c>
      <c r="B385" s="38"/>
      <c r="C385" s="147"/>
      <c r="D385" s="38"/>
      <c r="E385" s="35"/>
      <c r="F385" s="35"/>
      <c r="G385" s="35"/>
    </row>
    <row r="386" spans="1:7" s="112" customFormat="1" x14ac:dyDescent="0.35">
      <c r="A386" s="38" t="s">
        <v>1185</v>
      </c>
      <c r="B386" s="38"/>
      <c r="C386" s="147"/>
      <c r="D386" s="38"/>
      <c r="E386" s="35"/>
      <c r="F386" s="35"/>
      <c r="G386" s="35"/>
    </row>
    <row r="387" spans="1:7" s="112" customFormat="1" x14ac:dyDescent="0.35">
      <c r="A387" s="38" t="s">
        <v>1186</v>
      </c>
      <c r="B387" s="38"/>
      <c r="C387" s="147"/>
      <c r="D387" s="38"/>
      <c r="E387" s="35"/>
      <c r="F387" s="35"/>
      <c r="G387" s="35"/>
    </row>
    <row r="388" spans="1:7" s="112" customFormat="1" x14ac:dyDescent="0.35">
      <c r="A388" s="38" t="s">
        <v>1187</v>
      </c>
      <c r="B388" s="38"/>
      <c r="C388" s="147"/>
      <c r="D388" s="38"/>
      <c r="E388" s="35"/>
      <c r="F388" s="35"/>
      <c r="G388" s="35"/>
    </row>
    <row r="389" spans="1:7" s="112" customFormat="1" x14ac:dyDescent="0.35">
      <c r="A389" s="38" t="s">
        <v>1188</v>
      </c>
      <c r="B389" s="38"/>
      <c r="C389" s="147"/>
      <c r="D389" s="38"/>
      <c r="E389" s="35"/>
      <c r="F389" s="35"/>
      <c r="G389" s="35"/>
    </row>
    <row r="390" spans="1:7" s="112" customFormat="1" x14ac:dyDescent="0.35">
      <c r="A390" s="38" t="s">
        <v>1189</v>
      </c>
      <c r="B390" s="38"/>
      <c r="C390" s="147"/>
      <c r="D390" s="38"/>
      <c r="E390" s="35"/>
      <c r="F390" s="35"/>
      <c r="G390" s="35"/>
    </row>
    <row r="391" spans="1:7" s="112" customFormat="1" x14ac:dyDescent="0.35">
      <c r="A391" s="38" t="s">
        <v>1190</v>
      </c>
      <c r="B391" s="38"/>
      <c r="C391" s="147"/>
      <c r="D391" s="38"/>
      <c r="E391" s="35"/>
      <c r="F391" s="35"/>
      <c r="G391" s="35"/>
    </row>
    <row r="392" spans="1:7" s="112" customFormat="1" x14ac:dyDescent="0.35">
      <c r="A392" s="38" t="s">
        <v>1191</v>
      </c>
      <c r="B392" s="38"/>
      <c r="C392" s="147"/>
      <c r="D392" s="38"/>
      <c r="E392" s="35"/>
      <c r="F392" s="35"/>
      <c r="G392" s="35"/>
    </row>
    <row r="393" spans="1:7" s="112" customFormat="1" x14ac:dyDescent="0.35">
      <c r="A393" s="38" t="s">
        <v>1192</v>
      </c>
      <c r="B393" s="38"/>
      <c r="C393" s="147"/>
      <c r="D393" s="38"/>
      <c r="E393" s="35"/>
      <c r="F393" s="35"/>
      <c r="G393" s="35"/>
    </row>
    <row r="394" spans="1:7" s="112" customFormat="1" x14ac:dyDescent="0.35">
      <c r="A394" s="38" t="s">
        <v>1193</v>
      </c>
      <c r="B394" s="38"/>
      <c r="C394" s="147"/>
      <c r="D394" s="38"/>
      <c r="E394" s="35"/>
      <c r="F394" s="35"/>
      <c r="G394" s="35"/>
    </row>
    <row r="395" spans="1:7" s="112" customFormat="1" x14ac:dyDescent="0.35">
      <c r="A395" s="38" t="s">
        <v>1194</v>
      </c>
      <c r="B395" s="38"/>
      <c r="C395" s="147"/>
      <c r="D395" s="38"/>
      <c r="E395" s="35"/>
      <c r="F395" s="35"/>
      <c r="G395" s="35"/>
    </row>
    <row r="396" spans="1:7" s="112" customFormat="1" x14ac:dyDescent="0.35">
      <c r="A396" s="38" t="s">
        <v>1195</v>
      </c>
      <c r="B396" s="38"/>
      <c r="C396" s="147"/>
      <c r="D396" s="38"/>
      <c r="E396" s="35"/>
      <c r="F396" s="35"/>
      <c r="G396" s="35"/>
    </row>
    <row r="397" spans="1:7" s="112" customFormat="1" x14ac:dyDescent="0.35">
      <c r="A397" s="38" t="s">
        <v>1196</v>
      </c>
      <c r="B397" s="38"/>
      <c r="C397" s="147"/>
      <c r="D397" s="38"/>
      <c r="E397" s="35"/>
      <c r="F397" s="35"/>
      <c r="G397" s="35"/>
    </row>
    <row r="398" spans="1:7" s="112" customFormat="1" x14ac:dyDescent="0.35">
      <c r="A398" s="38" t="s">
        <v>1197</v>
      </c>
      <c r="B398" s="38"/>
      <c r="C398" s="147"/>
      <c r="D398" s="38"/>
      <c r="E398" s="35"/>
      <c r="F398" s="35"/>
      <c r="G398" s="35"/>
    </row>
    <row r="399" spans="1:7" s="112" customFormat="1" x14ac:dyDescent="0.35">
      <c r="A399" s="38" t="s">
        <v>1198</v>
      </c>
      <c r="B399" s="38"/>
      <c r="C399" s="147"/>
      <c r="D399" s="38"/>
      <c r="E399" s="35"/>
      <c r="F399" s="35"/>
      <c r="G399" s="35"/>
    </row>
    <row r="400" spans="1:7" s="112" customFormat="1" x14ac:dyDescent="0.35">
      <c r="A400" s="38" t="s">
        <v>1199</v>
      </c>
      <c r="B400" s="38"/>
      <c r="C400" s="147"/>
      <c r="D400" s="38"/>
      <c r="E400" s="35"/>
      <c r="F400" s="35"/>
      <c r="G400" s="35"/>
    </row>
    <row r="401" spans="1:7" s="112" customFormat="1" x14ac:dyDescent="0.35">
      <c r="A401" s="38" t="s">
        <v>1200</v>
      </c>
      <c r="B401" s="38"/>
      <c r="C401" s="147"/>
      <c r="D401" s="38"/>
      <c r="E401" s="35"/>
      <c r="F401" s="35"/>
      <c r="G401" s="35"/>
    </row>
    <row r="402" spans="1:7" s="112" customFormat="1" x14ac:dyDescent="0.35">
      <c r="A402" s="38" t="s">
        <v>1201</v>
      </c>
      <c r="B402" s="38"/>
      <c r="C402" s="147"/>
      <c r="D402" s="38"/>
      <c r="E402" s="35"/>
      <c r="F402" s="35"/>
      <c r="G402" s="35"/>
    </row>
    <row r="403" spans="1:7" s="112" customFormat="1" x14ac:dyDescent="0.35">
      <c r="A403" s="38" t="s">
        <v>1202</v>
      </c>
      <c r="B403" s="38"/>
      <c r="C403" s="147"/>
      <c r="D403" s="38"/>
      <c r="E403" s="35"/>
      <c r="F403" s="35"/>
      <c r="G403" s="35"/>
    </row>
    <row r="404" spans="1:7" s="112" customFormat="1" x14ac:dyDescent="0.35">
      <c r="A404" s="38" t="s">
        <v>1203</v>
      </c>
      <c r="B404" s="38"/>
      <c r="C404" s="147"/>
      <c r="D404" s="38"/>
      <c r="E404" s="35"/>
      <c r="F404" s="35"/>
      <c r="G404" s="35"/>
    </row>
    <row r="405" spans="1:7" s="112" customFormat="1" x14ac:dyDescent="0.35">
      <c r="A405" s="38" t="s">
        <v>1204</v>
      </c>
      <c r="B405" s="38"/>
      <c r="C405" s="147"/>
      <c r="D405" s="38"/>
      <c r="E405" s="35"/>
      <c r="F405" s="35"/>
      <c r="G405" s="35"/>
    </row>
    <row r="406" spans="1:7" s="112" customFormat="1" x14ac:dyDescent="0.35">
      <c r="A406" s="38" t="s">
        <v>1205</v>
      </c>
      <c r="B406" s="38"/>
      <c r="C406" s="147"/>
      <c r="D406" s="38"/>
      <c r="E406" s="35"/>
      <c r="F406" s="35"/>
      <c r="G406" s="35"/>
    </row>
    <row r="407" spans="1:7" s="112" customFormat="1" x14ac:dyDescent="0.35">
      <c r="A407" s="38" t="s">
        <v>1206</v>
      </c>
      <c r="B407" s="38"/>
      <c r="C407" s="147"/>
      <c r="D407" s="38"/>
      <c r="E407" s="35"/>
      <c r="F407" s="35"/>
      <c r="G407" s="35"/>
    </row>
    <row r="408" spans="1:7" s="112" customFormat="1" x14ac:dyDescent="0.35">
      <c r="A408" s="38" t="s">
        <v>1207</v>
      </c>
      <c r="B408" s="38"/>
      <c r="C408" s="147"/>
      <c r="D408" s="38"/>
      <c r="E408" s="35"/>
      <c r="F408" s="35"/>
      <c r="G408" s="35"/>
    </row>
    <row r="409" spans="1:7" s="112" customFormat="1" x14ac:dyDescent="0.35">
      <c r="A409" s="38" t="s">
        <v>1208</v>
      </c>
      <c r="B409" s="38"/>
      <c r="C409" s="147"/>
      <c r="D409" s="38"/>
      <c r="E409" s="35"/>
      <c r="F409" s="35"/>
      <c r="G409" s="35"/>
    </row>
    <row r="410" spans="1:7" s="112" customFormat="1" x14ac:dyDescent="0.35">
      <c r="A410" s="38" t="s">
        <v>1209</v>
      </c>
      <c r="B410" s="38"/>
      <c r="C410" s="147"/>
      <c r="D410" s="38"/>
      <c r="E410" s="35"/>
      <c r="F410" s="35"/>
      <c r="G410" s="35"/>
    </row>
    <row r="411" spans="1:7" ht="18.5" x14ac:dyDescent="0.35">
      <c r="A411" s="137"/>
      <c r="B411" s="138" t="s">
        <v>1210</v>
      </c>
      <c r="C411" s="137"/>
      <c r="D411" s="137"/>
      <c r="E411" s="137"/>
      <c r="F411" s="139"/>
      <c r="G411" s="139"/>
    </row>
    <row r="412" spans="1:7" ht="15" customHeight="1" x14ac:dyDescent="0.35">
      <c r="A412" s="63"/>
      <c r="B412" s="63" t="s">
        <v>1211</v>
      </c>
      <c r="C412" s="63" t="s">
        <v>932</v>
      </c>
      <c r="D412" s="63" t="s">
        <v>933</v>
      </c>
      <c r="E412" s="63"/>
      <c r="F412" s="63" t="s">
        <v>726</v>
      </c>
      <c r="G412" s="63" t="s">
        <v>934</v>
      </c>
    </row>
    <row r="413" spans="1:7" x14ac:dyDescent="0.35">
      <c r="A413" s="38" t="s">
        <v>1212</v>
      </c>
      <c r="B413" s="38" t="s">
        <v>936</v>
      </c>
      <c r="C413" s="70" t="s">
        <v>620</v>
      </c>
      <c r="D413" s="52"/>
      <c r="E413" s="52"/>
      <c r="F413" s="91"/>
      <c r="G413" s="91"/>
    </row>
    <row r="414" spans="1:7" x14ac:dyDescent="0.35">
      <c r="A414" s="52"/>
      <c r="D414" s="52"/>
      <c r="E414" s="52"/>
      <c r="F414" s="91"/>
      <c r="G414" s="91"/>
    </row>
    <row r="415" spans="1:7" x14ac:dyDescent="0.35">
      <c r="B415" s="38" t="s">
        <v>937</v>
      </c>
      <c r="D415" s="52"/>
      <c r="E415" s="52"/>
      <c r="F415" s="91"/>
      <c r="G415" s="91"/>
    </row>
    <row r="416" spans="1:7" x14ac:dyDescent="0.35">
      <c r="A416" s="38" t="s">
        <v>1213</v>
      </c>
      <c r="B416" s="59" t="s">
        <v>1067</v>
      </c>
      <c r="C416" s="70" t="s">
        <v>620</v>
      </c>
      <c r="D416" s="142" t="s">
        <v>620</v>
      </c>
      <c r="E416" s="52"/>
      <c r="F416" s="79" t="str">
        <f t="shared" ref="F416:F439" si="15">IF($C$440=0,"",IF(C416="[for completion]","",C416/$C$440))</f>
        <v/>
      </c>
      <c r="G416" s="79" t="str">
        <f t="shared" ref="G416:G439" si="16">IF($D$440=0,"",IF(D416="[for completion]","",D416/$D$440))</f>
        <v/>
      </c>
    </row>
    <row r="417" spans="1:7" x14ac:dyDescent="0.35">
      <c r="A417" s="38" t="s">
        <v>1214</v>
      </c>
      <c r="B417" s="59" t="s">
        <v>1067</v>
      </c>
      <c r="C417" s="70" t="s">
        <v>620</v>
      </c>
      <c r="D417" s="142" t="s">
        <v>620</v>
      </c>
      <c r="E417" s="52"/>
      <c r="F417" s="79" t="str">
        <f t="shared" si="15"/>
        <v/>
      </c>
      <c r="G417" s="79" t="str">
        <f t="shared" si="16"/>
        <v/>
      </c>
    </row>
    <row r="418" spans="1:7" x14ac:dyDescent="0.35">
      <c r="A418" s="38" t="s">
        <v>1215</v>
      </c>
      <c r="B418" s="59" t="s">
        <v>1067</v>
      </c>
      <c r="C418" s="70" t="s">
        <v>620</v>
      </c>
      <c r="D418" s="142" t="s">
        <v>620</v>
      </c>
      <c r="E418" s="52"/>
      <c r="F418" s="79" t="str">
        <f t="shared" si="15"/>
        <v/>
      </c>
      <c r="G418" s="79" t="str">
        <f t="shared" si="16"/>
        <v/>
      </c>
    </row>
    <row r="419" spans="1:7" x14ac:dyDescent="0.35">
      <c r="A419" s="38" t="s">
        <v>1216</v>
      </c>
      <c r="B419" s="59" t="s">
        <v>1067</v>
      </c>
      <c r="C419" s="70" t="s">
        <v>620</v>
      </c>
      <c r="D419" s="142" t="s">
        <v>620</v>
      </c>
      <c r="E419" s="52"/>
      <c r="F419" s="79" t="str">
        <f t="shared" si="15"/>
        <v/>
      </c>
      <c r="G419" s="79" t="str">
        <f t="shared" si="16"/>
        <v/>
      </c>
    </row>
    <row r="420" spans="1:7" x14ac:dyDescent="0.35">
      <c r="A420" s="38" t="s">
        <v>1217</v>
      </c>
      <c r="B420" s="59" t="s">
        <v>1067</v>
      </c>
      <c r="C420" s="70" t="s">
        <v>620</v>
      </c>
      <c r="D420" s="142" t="s">
        <v>620</v>
      </c>
      <c r="E420" s="52"/>
      <c r="F420" s="79" t="str">
        <f t="shared" si="15"/>
        <v/>
      </c>
      <c r="G420" s="79" t="str">
        <f t="shared" si="16"/>
        <v/>
      </c>
    </row>
    <row r="421" spans="1:7" x14ac:dyDescent="0.35">
      <c r="A421" s="38" t="s">
        <v>1218</v>
      </c>
      <c r="B421" s="59" t="s">
        <v>1067</v>
      </c>
      <c r="C421" s="70" t="s">
        <v>620</v>
      </c>
      <c r="D421" s="142" t="s">
        <v>620</v>
      </c>
      <c r="E421" s="52"/>
      <c r="F421" s="79" t="str">
        <f t="shared" si="15"/>
        <v/>
      </c>
      <c r="G421" s="79" t="str">
        <f t="shared" si="16"/>
        <v/>
      </c>
    </row>
    <row r="422" spans="1:7" x14ac:dyDescent="0.35">
      <c r="A422" s="38" t="s">
        <v>1219</v>
      </c>
      <c r="B422" s="59" t="s">
        <v>1067</v>
      </c>
      <c r="C422" s="70" t="s">
        <v>620</v>
      </c>
      <c r="D422" s="142" t="s">
        <v>620</v>
      </c>
      <c r="E422" s="52"/>
      <c r="F422" s="79" t="str">
        <f t="shared" si="15"/>
        <v/>
      </c>
      <c r="G422" s="79" t="str">
        <f t="shared" si="16"/>
        <v/>
      </c>
    </row>
    <row r="423" spans="1:7" x14ac:dyDescent="0.35">
      <c r="A423" s="38" t="s">
        <v>1220</v>
      </c>
      <c r="B423" s="59" t="s">
        <v>1067</v>
      </c>
      <c r="C423" s="70" t="s">
        <v>620</v>
      </c>
      <c r="D423" s="142" t="s">
        <v>620</v>
      </c>
      <c r="E423" s="52"/>
      <c r="F423" s="79" t="str">
        <f t="shared" si="15"/>
        <v/>
      </c>
      <c r="G423" s="79" t="str">
        <f t="shared" si="16"/>
        <v/>
      </c>
    </row>
    <row r="424" spans="1:7" x14ac:dyDescent="0.35">
      <c r="A424" s="38" t="s">
        <v>1221</v>
      </c>
      <c r="B424" s="59" t="s">
        <v>1067</v>
      </c>
      <c r="C424" s="70" t="s">
        <v>620</v>
      </c>
      <c r="D424" s="142" t="s">
        <v>620</v>
      </c>
      <c r="E424" s="52"/>
      <c r="F424" s="79" t="str">
        <f t="shared" si="15"/>
        <v/>
      </c>
      <c r="G424" s="79" t="str">
        <f t="shared" si="16"/>
        <v/>
      </c>
    </row>
    <row r="425" spans="1:7" x14ac:dyDescent="0.35">
      <c r="A425" s="38" t="s">
        <v>1222</v>
      </c>
      <c r="B425" s="59" t="s">
        <v>1067</v>
      </c>
      <c r="C425" s="70" t="s">
        <v>620</v>
      </c>
      <c r="D425" s="142" t="s">
        <v>620</v>
      </c>
      <c r="E425" s="59"/>
      <c r="F425" s="79" t="str">
        <f t="shared" si="15"/>
        <v/>
      </c>
      <c r="G425" s="79" t="str">
        <f t="shared" si="16"/>
        <v/>
      </c>
    </row>
    <row r="426" spans="1:7" x14ac:dyDescent="0.35">
      <c r="A426" s="38" t="s">
        <v>1223</v>
      </c>
      <c r="B426" s="59" t="s">
        <v>1067</v>
      </c>
      <c r="C426" s="70" t="s">
        <v>620</v>
      </c>
      <c r="D426" s="142" t="s">
        <v>620</v>
      </c>
      <c r="E426" s="59"/>
      <c r="F426" s="79" t="str">
        <f t="shared" si="15"/>
        <v/>
      </c>
      <c r="G426" s="79" t="str">
        <f t="shared" si="16"/>
        <v/>
      </c>
    </row>
    <row r="427" spans="1:7" x14ac:dyDescent="0.35">
      <c r="A427" s="38" t="s">
        <v>1224</v>
      </c>
      <c r="B427" s="59" t="s">
        <v>1067</v>
      </c>
      <c r="C427" s="70" t="s">
        <v>620</v>
      </c>
      <c r="D427" s="142" t="s">
        <v>620</v>
      </c>
      <c r="E427" s="59"/>
      <c r="F427" s="79" t="str">
        <f t="shared" si="15"/>
        <v/>
      </c>
      <c r="G427" s="79" t="str">
        <f t="shared" si="16"/>
        <v/>
      </c>
    </row>
    <row r="428" spans="1:7" x14ac:dyDescent="0.35">
      <c r="A428" s="38" t="s">
        <v>1225</v>
      </c>
      <c r="B428" s="59" t="s">
        <v>1067</v>
      </c>
      <c r="C428" s="70" t="s">
        <v>620</v>
      </c>
      <c r="D428" s="142" t="s">
        <v>620</v>
      </c>
      <c r="E428" s="59"/>
      <c r="F428" s="79" t="str">
        <f t="shared" si="15"/>
        <v/>
      </c>
      <c r="G428" s="79" t="str">
        <f t="shared" si="16"/>
        <v/>
      </c>
    </row>
    <row r="429" spans="1:7" x14ac:dyDescent="0.35">
      <c r="A429" s="38" t="s">
        <v>1226</v>
      </c>
      <c r="B429" s="59" t="s">
        <v>1067</v>
      </c>
      <c r="C429" s="70" t="s">
        <v>620</v>
      </c>
      <c r="D429" s="142" t="s">
        <v>620</v>
      </c>
      <c r="E429" s="59"/>
      <c r="F429" s="79" t="str">
        <f t="shared" si="15"/>
        <v/>
      </c>
      <c r="G429" s="79" t="str">
        <f t="shared" si="16"/>
        <v/>
      </c>
    </row>
    <row r="430" spans="1:7" x14ac:dyDescent="0.35">
      <c r="A430" s="38" t="s">
        <v>1227</v>
      </c>
      <c r="B430" s="59" t="s">
        <v>1067</v>
      </c>
      <c r="C430" s="70" t="s">
        <v>620</v>
      </c>
      <c r="D430" s="142" t="s">
        <v>620</v>
      </c>
      <c r="E430" s="59"/>
      <c r="F430" s="79" t="str">
        <f t="shared" si="15"/>
        <v/>
      </c>
      <c r="G430" s="79" t="str">
        <f t="shared" si="16"/>
        <v/>
      </c>
    </row>
    <row r="431" spans="1:7" x14ac:dyDescent="0.35">
      <c r="A431" s="38" t="s">
        <v>1228</v>
      </c>
      <c r="B431" s="59" t="s">
        <v>1067</v>
      </c>
      <c r="C431" s="70" t="s">
        <v>620</v>
      </c>
      <c r="D431" s="142" t="s">
        <v>620</v>
      </c>
      <c r="F431" s="79" t="str">
        <f t="shared" si="15"/>
        <v/>
      </c>
      <c r="G431" s="79" t="str">
        <f t="shared" si="16"/>
        <v/>
      </c>
    </row>
    <row r="432" spans="1:7" x14ac:dyDescent="0.35">
      <c r="A432" s="38" t="s">
        <v>1229</v>
      </c>
      <c r="B432" s="59" t="s">
        <v>1067</v>
      </c>
      <c r="C432" s="70" t="s">
        <v>620</v>
      </c>
      <c r="D432" s="142" t="s">
        <v>620</v>
      </c>
      <c r="E432" s="143"/>
      <c r="F432" s="79" t="str">
        <f t="shared" si="15"/>
        <v/>
      </c>
      <c r="G432" s="79" t="str">
        <f t="shared" si="16"/>
        <v/>
      </c>
    </row>
    <row r="433" spans="1:7" x14ac:dyDescent="0.35">
      <c r="A433" s="38" t="s">
        <v>1230</v>
      </c>
      <c r="B433" s="59" t="s">
        <v>1067</v>
      </c>
      <c r="C433" s="70" t="s">
        <v>620</v>
      </c>
      <c r="D433" s="142" t="s">
        <v>620</v>
      </c>
      <c r="E433" s="143"/>
      <c r="F433" s="79" t="str">
        <f t="shared" si="15"/>
        <v/>
      </c>
      <c r="G433" s="79" t="str">
        <f t="shared" si="16"/>
        <v/>
      </c>
    </row>
    <row r="434" spans="1:7" x14ac:dyDescent="0.35">
      <c r="A434" s="38" t="s">
        <v>1231</v>
      </c>
      <c r="B434" s="59" t="s">
        <v>1067</v>
      </c>
      <c r="C434" s="70" t="s">
        <v>620</v>
      </c>
      <c r="D434" s="142" t="s">
        <v>620</v>
      </c>
      <c r="E434" s="143"/>
      <c r="F434" s="79" t="str">
        <f t="shared" si="15"/>
        <v/>
      </c>
      <c r="G434" s="79" t="str">
        <f t="shared" si="16"/>
        <v/>
      </c>
    </row>
    <row r="435" spans="1:7" x14ac:dyDescent="0.35">
      <c r="A435" s="38" t="s">
        <v>1232</v>
      </c>
      <c r="B435" s="59" t="s">
        <v>1067</v>
      </c>
      <c r="C435" s="70" t="s">
        <v>620</v>
      </c>
      <c r="D435" s="142" t="s">
        <v>620</v>
      </c>
      <c r="E435" s="143"/>
      <c r="F435" s="79" t="str">
        <f t="shared" si="15"/>
        <v/>
      </c>
      <c r="G435" s="79" t="str">
        <f t="shared" si="16"/>
        <v/>
      </c>
    </row>
    <row r="436" spans="1:7" x14ac:dyDescent="0.35">
      <c r="A436" s="38" t="s">
        <v>1233</v>
      </c>
      <c r="B436" s="59" t="s">
        <v>1067</v>
      </c>
      <c r="C436" s="70" t="s">
        <v>620</v>
      </c>
      <c r="D436" s="142" t="s">
        <v>620</v>
      </c>
      <c r="E436" s="143"/>
      <c r="F436" s="79" t="str">
        <f t="shared" si="15"/>
        <v/>
      </c>
      <c r="G436" s="79" t="str">
        <f t="shared" si="16"/>
        <v/>
      </c>
    </row>
    <row r="437" spans="1:7" x14ac:dyDescent="0.35">
      <c r="A437" s="38" t="s">
        <v>1234</v>
      </c>
      <c r="B437" s="59" t="s">
        <v>1067</v>
      </c>
      <c r="C437" s="70" t="s">
        <v>620</v>
      </c>
      <c r="D437" s="142" t="s">
        <v>620</v>
      </c>
      <c r="E437" s="143"/>
      <c r="F437" s="79" t="str">
        <f t="shared" si="15"/>
        <v/>
      </c>
      <c r="G437" s="79" t="str">
        <f t="shared" si="16"/>
        <v/>
      </c>
    </row>
    <row r="438" spans="1:7" x14ac:dyDescent="0.35">
      <c r="A438" s="38" t="s">
        <v>1235</v>
      </c>
      <c r="B438" s="59" t="s">
        <v>1067</v>
      </c>
      <c r="C438" s="70" t="s">
        <v>620</v>
      </c>
      <c r="D438" s="142" t="s">
        <v>620</v>
      </c>
      <c r="E438" s="143"/>
      <c r="F438" s="79" t="str">
        <f t="shared" si="15"/>
        <v/>
      </c>
      <c r="G438" s="79" t="str">
        <f t="shared" si="16"/>
        <v/>
      </c>
    </row>
    <row r="439" spans="1:7" x14ac:dyDescent="0.35">
      <c r="A439" s="38" t="s">
        <v>1236</v>
      </c>
      <c r="B439" s="59" t="s">
        <v>1067</v>
      </c>
      <c r="C439" s="70" t="s">
        <v>620</v>
      </c>
      <c r="D439" s="142" t="s">
        <v>620</v>
      </c>
      <c r="E439" s="143"/>
      <c r="F439" s="79" t="str">
        <f t="shared" si="15"/>
        <v/>
      </c>
      <c r="G439" s="79" t="str">
        <f t="shared" si="16"/>
        <v/>
      </c>
    </row>
    <row r="440" spans="1:7" x14ac:dyDescent="0.35">
      <c r="A440" s="38" t="s">
        <v>1237</v>
      </c>
      <c r="B440" s="59" t="s">
        <v>265</v>
      </c>
      <c r="C440" s="83">
        <f>SUM(C416:C439)</f>
        <v>0</v>
      </c>
      <c r="D440" s="78">
        <f>SUM(D416:D439)</f>
        <v>0</v>
      </c>
      <c r="E440" s="143"/>
      <c r="F440" s="144">
        <f>SUM(F416:F439)</f>
        <v>0</v>
      </c>
      <c r="G440" s="144">
        <f>SUM(G416:G439)</f>
        <v>0</v>
      </c>
    </row>
    <row r="441" spans="1:7" ht="15" customHeight="1" x14ac:dyDescent="0.35">
      <c r="A441" s="63"/>
      <c r="B441" s="63" t="s">
        <v>1238</v>
      </c>
      <c r="C441" s="63" t="s">
        <v>932</v>
      </c>
      <c r="D441" s="63" t="s">
        <v>933</v>
      </c>
      <c r="E441" s="63"/>
      <c r="F441" s="63" t="s">
        <v>726</v>
      </c>
      <c r="G441" s="63" t="s">
        <v>934</v>
      </c>
    </row>
    <row r="442" spans="1:7" x14ac:dyDescent="0.35">
      <c r="A442" s="38" t="s">
        <v>1239</v>
      </c>
      <c r="B442" s="38" t="s">
        <v>971</v>
      </c>
      <c r="C442" s="126" t="s">
        <v>620</v>
      </c>
      <c r="G442" s="38"/>
    </row>
    <row r="443" spans="1:7" x14ac:dyDescent="0.35">
      <c r="G443" s="38"/>
    </row>
    <row r="444" spans="1:7" x14ac:dyDescent="0.35">
      <c r="B444" s="59" t="s">
        <v>972</v>
      </c>
      <c r="G444" s="38"/>
    </row>
    <row r="445" spans="1:7" x14ac:dyDescent="0.35">
      <c r="A445" s="38" t="s">
        <v>1240</v>
      </c>
      <c r="B445" s="38" t="s">
        <v>974</v>
      </c>
      <c r="C445" s="70" t="s">
        <v>620</v>
      </c>
      <c r="D445" s="142" t="s">
        <v>620</v>
      </c>
      <c r="F445" s="79" t="str">
        <f>IF($C$453=0,"",IF(C445="[for completion]","",C445/$C$453))</f>
        <v/>
      </c>
      <c r="G445" s="79" t="str">
        <f>IF($D$453=0,"",IF(D445="[for completion]","",D445/$D$453))</f>
        <v/>
      </c>
    </row>
    <row r="446" spans="1:7" x14ac:dyDescent="0.35">
      <c r="A446" s="38" t="s">
        <v>1241</v>
      </c>
      <c r="B446" s="38" t="s">
        <v>976</v>
      </c>
      <c r="C446" s="70" t="s">
        <v>620</v>
      </c>
      <c r="D446" s="142" t="s">
        <v>620</v>
      </c>
      <c r="F446" s="79" t="str">
        <f t="shared" ref="F446:F459" si="17">IF($C$453=0,"",IF(C446="[for completion]","",C446/$C$453))</f>
        <v/>
      </c>
      <c r="G446" s="79" t="str">
        <f t="shared" ref="G446:G459" si="18">IF($D$453=0,"",IF(D446="[for completion]","",D446/$D$453))</f>
        <v/>
      </c>
    </row>
    <row r="447" spans="1:7" x14ac:dyDescent="0.35">
      <c r="A447" s="38" t="s">
        <v>1242</v>
      </c>
      <c r="B447" s="38" t="s">
        <v>978</v>
      </c>
      <c r="C447" s="70" t="s">
        <v>620</v>
      </c>
      <c r="D447" s="142" t="s">
        <v>620</v>
      </c>
      <c r="F447" s="79" t="str">
        <f t="shared" si="17"/>
        <v/>
      </c>
      <c r="G447" s="79" t="str">
        <f t="shared" si="18"/>
        <v/>
      </c>
    </row>
    <row r="448" spans="1:7" x14ac:dyDescent="0.35">
      <c r="A448" s="38" t="s">
        <v>1243</v>
      </c>
      <c r="B448" s="38" t="s">
        <v>980</v>
      </c>
      <c r="C448" s="70" t="s">
        <v>620</v>
      </c>
      <c r="D448" s="142" t="s">
        <v>620</v>
      </c>
      <c r="F448" s="79" t="str">
        <f t="shared" si="17"/>
        <v/>
      </c>
      <c r="G448" s="79" t="str">
        <f t="shared" si="18"/>
        <v/>
      </c>
    </row>
    <row r="449" spans="1:7" x14ac:dyDescent="0.35">
      <c r="A449" s="38" t="s">
        <v>1244</v>
      </c>
      <c r="B449" s="38" t="s">
        <v>982</v>
      </c>
      <c r="C449" s="70" t="s">
        <v>620</v>
      </c>
      <c r="D449" s="142" t="s">
        <v>620</v>
      </c>
      <c r="F449" s="79" t="str">
        <f t="shared" si="17"/>
        <v/>
      </c>
      <c r="G449" s="79" t="str">
        <f t="shared" si="18"/>
        <v/>
      </c>
    </row>
    <row r="450" spans="1:7" x14ac:dyDescent="0.35">
      <c r="A450" s="38" t="s">
        <v>1245</v>
      </c>
      <c r="B450" s="38" t="s">
        <v>984</v>
      </c>
      <c r="C450" s="70" t="s">
        <v>620</v>
      </c>
      <c r="D450" s="142" t="s">
        <v>620</v>
      </c>
      <c r="F450" s="79" t="str">
        <f t="shared" si="17"/>
        <v/>
      </c>
      <c r="G450" s="79" t="str">
        <f t="shared" si="18"/>
        <v/>
      </c>
    </row>
    <row r="451" spans="1:7" x14ac:dyDescent="0.35">
      <c r="A451" s="38" t="s">
        <v>1246</v>
      </c>
      <c r="B451" s="38" t="s">
        <v>986</v>
      </c>
      <c r="C451" s="70" t="s">
        <v>620</v>
      </c>
      <c r="D451" s="142" t="s">
        <v>620</v>
      </c>
      <c r="F451" s="79" t="str">
        <f t="shared" si="17"/>
        <v/>
      </c>
      <c r="G451" s="79" t="str">
        <f t="shared" si="18"/>
        <v/>
      </c>
    </row>
    <row r="452" spans="1:7" x14ac:dyDescent="0.35">
      <c r="A452" s="38" t="s">
        <v>1247</v>
      </c>
      <c r="B452" s="38" t="s">
        <v>988</v>
      </c>
      <c r="C452" s="70" t="s">
        <v>620</v>
      </c>
      <c r="D452" s="142" t="s">
        <v>620</v>
      </c>
      <c r="F452" s="79" t="str">
        <f t="shared" si="17"/>
        <v/>
      </c>
      <c r="G452" s="79" t="str">
        <f t="shared" si="18"/>
        <v/>
      </c>
    </row>
    <row r="453" spans="1:7" x14ac:dyDescent="0.35">
      <c r="A453" s="38" t="s">
        <v>1248</v>
      </c>
      <c r="B453" s="82" t="s">
        <v>265</v>
      </c>
      <c r="C453" s="70">
        <f>SUM(C445:C452)</f>
        <v>0</v>
      </c>
      <c r="D453" s="142">
        <f>SUM(D445:D452)</f>
        <v>0</v>
      </c>
      <c r="F453" s="126">
        <f>SUM(F445:F452)</f>
        <v>0</v>
      </c>
      <c r="G453" s="126">
        <f>SUM(G445:G452)</f>
        <v>0</v>
      </c>
    </row>
    <row r="454" spans="1:7" outlineLevel="1" x14ac:dyDescent="0.35">
      <c r="A454" s="38" t="s">
        <v>1249</v>
      </c>
      <c r="B454" s="85" t="s">
        <v>991</v>
      </c>
      <c r="C454" s="70"/>
      <c r="D454" s="142"/>
      <c r="F454" s="79" t="str">
        <f t="shared" si="17"/>
        <v/>
      </c>
      <c r="G454" s="79" t="str">
        <f t="shared" si="18"/>
        <v/>
      </c>
    </row>
    <row r="455" spans="1:7" outlineLevel="1" x14ac:dyDescent="0.35">
      <c r="A455" s="38" t="s">
        <v>1250</v>
      </c>
      <c r="B455" s="85" t="s">
        <v>993</v>
      </c>
      <c r="C455" s="70"/>
      <c r="D455" s="142"/>
      <c r="F455" s="79" t="str">
        <f t="shared" si="17"/>
        <v/>
      </c>
      <c r="G455" s="79" t="str">
        <f t="shared" si="18"/>
        <v/>
      </c>
    </row>
    <row r="456" spans="1:7" outlineLevel="1" x14ac:dyDescent="0.35">
      <c r="A456" s="38" t="s">
        <v>1251</v>
      </c>
      <c r="B456" s="85" t="s">
        <v>995</v>
      </c>
      <c r="C456" s="70"/>
      <c r="D456" s="142"/>
      <c r="F456" s="79" t="str">
        <f t="shared" si="17"/>
        <v/>
      </c>
      <c r="G456" s="79" t="str">
        <f t="shared" si="18"/>
        <v/>
      </c>
    </row>
    <row r="457" spans="1:7" outlineLevel="1" x14ac:dyDescent="0.35">
      <c r="A457" s="38" t="s">
        <v>1252</v>
      </c>
      <c r="B457" s="85" t="s">
        <v>997</v>
      </c>
      <c r="C457" s="70"/>
      <c r="D457" s="142"/>
      <c r="F457" s="79" t="str">
        <f t="shared" si="17"/>
        <v/>
      </c>
      <c r="G457" s="79" t="str">
        <f t="shared" si="18"/>
        <v/>
      </c>
    </row>
    <row r="458" spans="1:7" outlineLevel="1" x14ac:dyDescent="0.35">
      <c r="A458" s="38" t="s">
        <v>1253</v>
      </c>
      <c r="B458" s="85" t="s">
        <v>999</v>
      </c>
      <c r="C458" s="70"/>
      <c r="D458" s="142"/>
      <c r="F458" s="79" t="str">
        <f t="shared" si="17"/>
        <v/>
      </c>
      <c r="G458" s="79" t="str">
        <f t="shared" si="18"/>
        <v/>
      </c>
    </row>
    <row r="459" spans="1:7" outlineLevel="1" x14ac:dyDescent="0.35">
      <c r="A459" s="38" t="s">
        <v>1254</v>
      </c>
      <c r="B459" s="85" t="s">
        <v>1001</v>
      </c>
      <c r="C459" s="70"/>
      <c r="D459" s="142"/>
      <c r="F459" s="79" t="str">
        <f t="shared" si="17"/>
        <v/>
      </c>
      <c r="G459" s="79" t="str">
        <f t="shared" si="18"/>
        <v/>
      </c>
    </row>
    <row r="460" spans="1:7" outlineLevel="1" x14ac:dyDescent="0.35">
      <c r="A460" s="38" t="s">
        <v>1255</v>
      </c>
      <c r="B460" s="85"/>
      <c r="F460" s="80"/>
      <c r="G460" s="80"/>
    </row>
    <row r="461" spans="1:7" outlineLevel="1" x14ac:dyDescent="0.35">
      <c r="A461" s="38" t="s">
        <v>1256</v>
      </c>
      <c r="B461" s="85"/>
      <c r="F461" s="80"/>
      <c r="G461" s="80"/>
    </row>
    <row r="462" spans="1:7" outlineLevel="1" x14ac:dyDescent="0.35">
      <c r="A462" s="38" t="s">
        <v>1257</v>
      </c>
      <c r="B462" s="85"/>
      <c r="F462" s="143"/>
      <c r="G462" s="143"/>
    </row>
    <row r="463" spans="1:7" ht="15" customHeight="1" x14ac:dyDescent="0.35">
      <c r="A463" s="63"/>
      <c r="B463" s="63" t="s">
        <v>1258</v>
      </c>
      <c r="C463" s="63" t="s">
        <v>932</v>
      </c>
      <c r="D463" s="63" t="s">
        <v>933</v>
      </c>
      <c r="E463" s="63"/>
      <c r="F463" s="63" t="s">
        <v>726</v>
      </c>
      <c r="G463" s="63" t="s">
        <v>934</v>
      </c>
    </row>
    <row r="464" spans="1:7" x14ac:dyDescent="0.35">
      <c r="A464" s="38" t="s">
        <v>1259</v>
      </c>
      <c r="B464" s="38" t="s">
        <v>971</v>
      </c>
      <c r="C464" s="126" t="s">
        <v>1260</v>
      </c>
      <c r="G464" s="38"/>
    </row>
    <row r="465" spans="1:7" x14ac:dyDescent="0.35">
      <c r="G465" s="38"/>
    </row>
    <row r="466" spans="1:7" x14ac:dyDescent="0.35">
      <c r="B466" s="59" t="s">
        <v>972</v>
      </c>
      <c r="G466" s="38"/>
    </row>
    <row r="467" spans="1:7" x14ac:dyDescent="0.35">
      <c r="A467" s="38" t="s">
        <v>1261</v>
      </c>
      <c r="B467" s="38" t="s">
        <v>974</v>
      </c>
      <c r="C467" s="70" t="s">
        <v>1260</v>
      </c>
      <c r="D467" s="142" t="s">
        <v>1260</v>
      </c>
      <c r="F467" s="79" t="str">
        <f>IF($C$475=0,"",IF(C467="[Mark as ND1 if not relevant]","",C467/$C$475))</f>
        <v/>
      </c>
      <c r="G467" s="79" t="str">
        <f>IF($D$475=0,"",IF(D467="[Mark as ND1 if not relevant]","",D467/$D$475))</f>
        <v/>
      </c>
    </row>
    <row r="468" spans="1:7" x14ac:dyDescent="0.35">
      <c r="A468" s="38" t="s">
        <v>1262</v>
      </c>
      <c r="B468" s="38" t="s">
        <v>976</v>
      </c>
      <c r="C468" s="70" t="s">
        <v>1260</v>
      </c>
      <c r="D468" s="142" t="s">
        <v>1260</v>
      </c>
      <c r="F468" s="79" t="str">
        <f t="shared" ref="F468:F474" si="19">IF($C$475=0,"",IF(C468="[Mark as ND1 if not relevant]","",C468/$C$475))</f>
        <v/>
      </c>
      <c r="G468" s="79" t="str">
        <f t="shared" ref="G468:G474" si="20">IF($D$475=0,"",IF(D468="[Mark as ND1 if not relevant]","",D468/$D$475))</f>
        <v/>
      </c>
    </row>
    <row r="469" spans="1:7" x14ac:dyDescent="0.35">
      <c r="A469" s="38" t="s">
        <v>1263</v>
      </c>
      <c r="B469" s="38" t="s">
        <v>978</v>
      </c>
      <c r="C469" s="70" t="s">
        <v>1260</v>
      </c>
      <c r="D469" s="142" t="s">
        <v>1260</v>
      </c>
      <c r="F469" s="79" t="str">
        <f t="shared" si="19"/>
        <v/>
      </c>
      <c r="G469" s="79" t="str">
        <f t="shared" si="20"/>
        <v/>
      </c>
    </row>
    <row r="470" spans="1:7" x14ac:dyDescent="0.35">
      <c r="A470" s="38" t="s">
        <v>1264</v>
      </c>
      <c r="B470" s="38" t="s">
        <v>980</v>
      </c>
      <c r="C470" s="70" t="s">
        <v>1260</v>
      </c>
      <c r="D470" s="142" t="s">
        <v>1260</v>
      </c>
      <c r="F470" s="79" t="str">
        <f t="shared" si="19"/>
        <v/>
      </c>
      <c r="G470" s="79" t="str">
        <f t="shared" si="20"/>
        <v/>
      </c>
    </row>
    <row r="471" spans="1:7" x14ac:dyDescent="0.35">
      <c r="A471" s="38" t="s">
        <v>1265</v>
      </c>
      <c r="B471" s="38" t="s">
        <v>982</v>
      </c>
      <c r="C471" s="70" t="s">
        <v>1260</v>
      </c>
      <c r="D471" s="142" t="s">
        <v>1260</v>
      </c>
      <c r="F471" s="79" t="str">
        <f t="shared" si="19"/>
        <v/>
      </c>
      <c r="G471" s="79" t="str">
        <f t="shared" si="20"/>
        <v/>
      </c>
    </row>
    <row r="472" spans="1:7" x14ac:dyDescent="0.35">
      <c r="A472" s="38" t="s">
        <v>1266</v>
      </c>
      <c r="B472" s="38" t="s">
        <v>984</v>
      </c>
      <c r="C472" s="70" t="s">
        <v>1260</v>
      </c>
      <c r="D472" s="142" t="s">
        <v>1260</v>
      </c>
      <c r="F472" s="79" t="str">
        <f t="shared" si="19"/>
        <v/>
      </c>
      <c r="G472" s="79" t="str">
        <f t="shared" si="20"/>
        <v/>
      </c>
    </row>
    <row r="473" spans="1:7" x14ac:dyDescent="0.35">
      <c r="A473" s="38" t="s">
        <v>1267</v>
      </c>
      <c r="B473" s="38" t="s">
        <v>986</v>
      </c>
      <c r="C473" s="70" t="s">
        <v>1260</v>
      </c>
      <c r="D473" s="142" t="s">
        <v>1260</v>
      </c>
      <c r="F473" s="79" t="str">
        <f t="shared" si="19"/>
        <v/>
      </c>
      <c r="G473" s="79" t="str">
        <f t="shared" si="20"/>
        <v/>
      </c>
    </row>
    <row r="474" spans="1:7" x14ac:dyDescent="0.35">
      <c r="A474" s="38" t="s">
        <v>1268</v>
      </c>
      <c r="B474" s="38" t="s">
        <v>988</v>
      </c>
      <c r="C474" s="70" t="s">
        <v>1260</v>
      </c>
      <c r="D474" s="142" t="s">
        <v>1260</v>
      </c>
      <c r="F474" s="79" t="str">
        <f t="shared" si="19"/>
        <v/>
      </c>
      <c r="G474" s="79" t="str">
        <f t="shared" si="20"/>
        <v/>
      </c>
    </row>
    <row r="475" spans="1:7" x14ac:dyDescent="0.35">
      <c r="A475" s="38" t="s">
        <v>1269</v>
      </c>
      <c r="B475" s="82" t="s">
        <v>265</v>
      </c>
      <c r="C475" s="70">
        <f>SUM(C467:C474)</f>
        <v>0</v>
      </c>
      <c r="D475" s="142">
        <f>SUM(D467:D474)</f>
        <v>0</v>
      </c>
      <c r="F475" s="126">
        <f>SUM(F467:F474)</f>
        <v>0</v>
      </c>
      <c r="G475" s="126">
        <f>SUM(G467:G474)</f>
        <v>0</v>
      </c>
    </row>
    <row r="476" spans="1:7" outlineLevel="1" x14ac:dyDescent="0.35">
      <c r="A476" s="38" t="s">
        <v>1270</v>
      </c>
      <c r="B476" s="85" t="s">
        <v>991</v>
      </c>
      <c r="C476" s="70"/>
      <c r="D476" s="142"/>
      <c r="F476" s="79" t="str">
        <f t="shared" ref="F476:F481" si="21">IF($C$475=0,"",IF(C476="[for completion]","",C476/$C$475))</f>
        <v/>
      </c>
      <c r="G476" s="79" t="str">
        <f t="shared" ref="G476:G481" si="22">IF($D$475=0,"",IF(D476="[for completion]","",D476/$D$475))</f>
        <v/>
      </c>
    </row>
    <row r="477" spans="1:7" outlineLevel="1" x14ac:dyDescent="0.35">
      <c r="A477" s="38" t="s">
        <v>1271</v>
      </c>
      <c r="B477" s="85" t="s">
        <v>993</v>
      </c>
      <c r="C477" s="70"/>
      <c r="D477" s="142"/>
      <c r="F477" s="79" t="str">
        <f t="shared" si="21"/>
        <v/>
      </c>
      <c r="G477" s="79" t="str">
        <f t="shared" si="22"/>
        <v/>
      </c>
    </row>
    <row r="478" spans="1:7" outlineLevel="1" x14ac:dyDescent="0.35">
      <c r="A478" s="38" t="s">
        <v>1272</v>
      </c>
      <c r="B478" s="85" t="s">
        <v>995</v>
      </c>
      <c r="C478" s="70"/>
      <c r="D478" s="142"/>
      <c r="F478" s="79" t="str">
        <f t="shared" si="21"/>
        <v/>
      </c>
      <c r="G478" s="79" t="str">
        <f t="shared" si="22"/>
        <v/>
      </c>
    </row>
    <row r="479" spans="1:7" outlineLevel="1" x14ac:dyDescent="0.35">
      <c r="A479" s="38" t="s">
        <v>1273</v>
      </c>
      <c r="B479" s="85" t="s">
        <v>997</v>
      </c>
      <c r="C479" s="70"/>
      <c r="D479" s="142"/>
      <c r="F479" s="79" t="str">
        <f t="shared" si="21"/>
        <v/>
      </c>
      <c r="G479" s="79" t="str">
        <f t="shared" si="22"/>
        <v/>
      </c>
    </row>
    <row r="480" spans="1:7" outlineLevel="1" x14ac:dyDescent="0.35">
      <c r="A480" s="38" t="s">
        <v>1274</v>
      </c>
      <c r="B480" s="85" t="s">
        <v>999</v>
      </c>
      <c r="C480" s="70"/>
      <c r="D480" s="142"/>
      <c r="F480" s="79" t="str">
        <f t="shared" si="21"/>
        <v/>
      </c>
      <c r="G480" s="79" t="str">
        <f t="shared" si="22"/>
        <v/>
      </c>
    </row>
    <row r="481" spans="1:7" outlineLevel="1" x14ac:dyDescent="0.35">
      <c r="A481" s="38" t="s">
        <v>1275</v>
      </c>
      <c r="B481" s="85" t="s">
        <v>1001</v>
      </c>
      <c r="C481" s="70"/>
      <c r="D481" s="142"/>
      <c r="F481" s="79" t="str">
        <f t="shared" si="21"/>
        <v/>
      </c>
      <c r="G481" s="79" t="str">
        <f t="shared" si="22"/>
        <v/>
      </c>
    </row>
    <row r="482" spans="1:7" outlineLevel="1" x14ac:dyDescent="0.35">
      <c r="A482" s="38" t="s">
        <v>1276</v>
      </c>
      <c r="B482" s="85"/>
      <c r="F482" s="79"/>
      <c r="G482" s="79"/>
    </row>
    <row r="483" spans="1:7" outlineLevel="1" x14ac:dyDescent="0.35">
      <c r="A483" s="38" t="s">
        <v>1277</v>
      </c>
      <c r="B483" s="85"/>
      <c r="F483" s="79"/>
      <c r="G483" s="79"/>
    </row>
    <row r="484" spans="1:7" outlineLevel="1" x14ac:dyDescent="0.35">
      <c r="A484" s="38" t="s">
        <v>1278</v>
      </c>
      <c r="B484" s="85"/>
      <c r="F484" s="79"/>
      <c r="G484" s="126"/>
    </row>
    <row r="485" spans="1:7" ht="15" customHeight="1" x14ac:dyDescent="0.35">
      <c r="A485" s="63"/>
      <c r="B485" s="63" t="s">
        <v>1279</v>
      </c>
      <c r="C485" s="63" t="s">
        <v>1280</v>
      </c>
      <c r="D485" s="63"/>
      <c r="E485" s="63"/>
      <c r="F485" s="63"/>
      <c r="G485" s="66"/>
    </row>
    <row r="486" spans="1:7" x14ac:dyDescent="0.35">
      <c r="A486" s="38" t="s">
        <v>1281</v>
      </c>
      <c r="B486" s="59" t="s">
        <v>1282</v>
      </c>
      <c r="C486" s="126" t="s">
        <v>620</v>
      </c>
      <c r="G486" s="38"/>
    </row>
    <row r="487" spans="1:7" x14ac:dyDescent="0.35">
      <c r="A487" s="38" t="s">
        <v>1283</v>
      </c>
      <c r="B487" s="59" t="s">
        <v>1284</v>
      </c>
      <c r="C487" s="126" t="s">
        <v>620</v>
      </c>
      <c r="G487" s="38"/>
    </row>
    <row r="488" spans="1:7" x14ac:dyDescent="0.35">
      <c r="A488" s="38" t="s">
        <v>1285</v>
      </c>
      <c r="B488" s="59" t="s">
        <v>1286</v>
      </c>
      <c r="C488" s="126" t="s">
        <v>620</v>
      </c>
      <c r="G488" s="38"/>
    </row>
    <row r="489" spans="1:7" x14ac:dyDescent="0.35">
      <c r="A489" s="38" t="s">
        <v>1287</v>
      </c>
      <c r="B489" s="59" t="s">
        <v>1288</v>
      </c>
      <c r="C489" s="126" t="s">
        <v>620</v>
      </c>
      <c r="G489" s="38"/>
    </row>
    <row r="490" spans="1:7" x14ac:dyDescent="0.35">
      <c r="A490" s="38" t="s">
        <v>1289</v>
      </c>
      <c r="B490" s="59" t="s">
        <v>1290</v>
      </c>
      <c r="C490" s="126" t="s">
        <v>620</v>
      </c>
      <c r="G490" s="38"/>
    </row>
    <row r="491" spans="1:7" x14ac:dyDescent="0.35">
      <c r="A491" s="38" t="s">
        <v>1291</v>
      </c>
      <c r="B491" s="59" t="s">
        <v>1292</v>
      </c>
      <c r="C491" s="126" t="s">
        <v>620</v>
      </c>
      <c r="G491" s="38"/>
    </row>
    <row r="492" spans="1:7" x14ac:dyDescent="0.35">
      <c r="A492" s="38" t="s">
        <v>1293</v>
      </c>
      <c r="B492" s="59" t="s">
        <v>1294</v>
      </c>
      <c r="C492" s="126" t="s">
        <v>620</v>
      </c>
      <c r="G492" s="38"/>
    </row>
    <row r="493" spans="1:7" x14ac:dyDescent="0.35">
      <c r="A493" s="38" t="s">
        <v>1295</v>
      </c>
      <c r="B493" s="59" t="s">
        <v>1296</v>
      </c>
      <c r="C493" s="126" t="s">
        <v>620</v>
      </c>
      <c r="G493" s="38"/>
    </row>
    <row r="494" spans="1:7" x14ac:dyDescent="0.35">
      <c r="A494" s="38" t="s">
        <v>1297</v>
      </c>
      <c r="B494" s="59" t="s">
        <v>1298</v>
      </c>
      <c r="C494" s="126" t="s">
        <v>620</v>
      </c>
      <c r="G494" s="38"/>
    </row>
    <row r="495" spans="1:7" x14ac:dyDescent="0.35">
      <c r="A495" s="38" t="s">
        <v>1299</v>
      </c>
      <c r="B495" s="59" t="s">
        <v>1300</v>
      </c>
      <c r="C495" s="126" t="s">
        <v>620</v>
      </c>
      <c r="G495" s="38"/>
    </row>
    <row r="496" spans="1:7" x14ac:dyDescent="0.35">
      <c r="A496" s="38" t="s">
        <v>1301</v>
      </c>
      <c r="B496" s="59" t="s">
        <v>1302</v>
      </c>
      <c r="C496" s="126" t="s">
        <v>620</v>
      </c>
      <c r="G496" s="38"/>
    </row>
    <row r="497" spans="1:7" x14ac:dyDescent="0.35">
      <c r="A497" s="38" t="s">
        <v>1303</v>
      </c>
      <c r="B497" s="59" t="s">
        <v>1304</v>
      </c>
      <c r="C497" s="126" t="s">
        <v>620</v>
      </c>
      <c r="G497" s="38"/>
    </row>
    <row r="498" spans="1:7" x14ac:dyDescent="0.35">
      <c r="A498" s="38" t="s">
        <v>1305</v>
      </c>
      <c r="B498" s="59" t="s">
        <v>263</v>
      </c>
      <c r="C498" s="126" t="s">
        <v>620</v>
      </c>
      <c r="G498" s="38"/>
    </row>
    <row r="499" spans="1:7" outlineLevel="1" x14ac:dyDescent="0.35">
      <c r="A499" s="38" t="s">
        <v>1306</v>
      </c>
      <c r="B499" s="85" t="s">
        <v>1307</v>
      </c>
      <c r="C499" s="126"/>
      <c r="G499" s="38"/>
    </row>
    <row r="500" spans="1:7" outlineLevel="1" x14ac:dyDescent="0.35">
      <c r="A500" s="38" t="s">
        <v>1308</v>
      </c>
      <c r="B500" s="85" t="s">
        <v>267</v>
      </c>
      <c r="C500" s="126"/>
      <c r="G500" s="38"/>
    </row>
    <row r="501" spans="1:7" outlineLevel="1" x14ac:dyDescent="0.35">
      <c r="A501" s="38" t="s">
        <v>1309</v>
      </c>
      <c r="B501" s="85" t="s">
        <v>267</v>
      </c>
      <c r="C501" s="126"/>
      <c r="G501" s="38"/>
    </row>
    <row r="502" spans="1:7" outlineLevel="1" x14ac:dyDescent="0.35">
      <c r="A502" s="38" t="s">
        <v>1310</v>
      </c>
      <c r="B502" s="85" t="s">
        <v>267</v>
      </c>
      <c r="C502" s="126"/>
      <c r="G502" s="38"/>
    </row>
    <row r="503" spans="1:7" outlineLevel="1" x14ac:dyDescent="0.35">
      <c r="A503" s="38" t="s">
        <v>1311</v>
      </c>
      <c r="B503" s="85" t="s">
        <v>267</v>
      </c>
      <c r="C503" s="126"/>
      <c r="G503" s="38"/>
    </row>
    <row r="504" spans="1:7" outlineLevel="1" x14ac:dyDescent="0.35">
      <c r="A504" s="38" t="s">
        <v>1312</v>
      </c>
      <c r="B504" s="85" t="s">
        <v>267</v>
      </c>
      <c r="C504" s="126"/>
      <c r="G504" s="38"/>
    </row>
    <row r="505" spans="1:7" outlineLevel="1" x14ac:dyDescent="0.35">
      <c r="A505" s="38" t="s">
        <v>1313</v>
      </c>
      <c r="B505" s="85" t="s">
        <v>267</v>
      </c>
      <c r="C505" s="126"/>
      <c r="G505" s="38"/>
    </row>
    <row r="506" spans="1:7" outlineLevel="1" x14ac:dyDescent="0.35">
      <c r="A506" s="38" t="s">
        <v>1314</v>
      </c>
      <c r="B506" s="85" t="s">
        <v>267</v>
      </c>
      <c r="C506" s="126"/>
      <c r="G506" s="38"/>
    </row>
    <row r="507" spans="1:7" outlineLevel="1" x14ac:dyDescent="0.35">
      <c r="A507" s="38" t="s">
        <v>1315</v>
      </c>
      <c r="B507" s="85" t="s">
        <v>267</v>
      </c>
      <c r="C507" s="126"/>
      <c r="G507" s="38"/>
    </row>
    <row r="508" spans="1:7" outlineLevel="1" x14ac:dyDescent="0.35">
      <c r="A508" s="38" t="s">
        <v>1316</v>
      </c>
      <c r="B508" s="85" t="s">
        <v>267</v>
      </c>
      <c r="C508" s="126"/>
      <c r="G508" s="38"/>
    </row>
    <row r="509" spans="1:7" outlineLevel="1" x14ac:dyDescent="0.35">
      <c r="A509" s="38" t="s">
        <v>1317</v>
      </c>
      <c r="B509" s="85" t="s">
        <v>267</v>
      </c>
      <c r="C509" s="126"/>
      <c r="G509" s="38"/>
    </row>
    <row r="510" spans="1:7" outlineLevel="1" x14ac:dyDescent="0.35">
      <c r="A510" s="38" t="s">
        <v>1318</v>
      </c>
      <c r="B510" s="85" t="s">
        <v>267</v>
      </c>
      <c r="C510" s="126"/>
    </row>
    <row r="511" spans="1:7" outlineLevel="1" x14ac:dyDescent="0.35">
      <c r="A511" s="38" t="s">
        <v>1319</v>
      </c>
      <c r="B511" s="85" t="s">
        <v>267</v>
      </c>
      <c r="C511" s="126"/>
    </row>
    <row r="512" spans="1:7" outlineLevel="1" x14ac:dyDescent="0.35">
      <c r="A512" s="38" t="s">
        <v>1320</v>
      </c>
      <c r="B512" s="85" t="s">
        <v>267</v>
      </c>
      <c r="C512" s="126"/>
    </row>
    <row r="513" spans="1:7" s="112" customFormat="1" x14ac:dyDescent="0.35">
      <c r="A513" s="99"/>
      <c r="B513" s="99" t="s">
        <v>1321</v>
      </c>
      <c r="C513" s="63" t="s">
        <v>223</v>
      </c>
      <c r="D513" s="63" t="s">
        <v>1322</v>
      </c>
      <c r="E513" s="63"/>
      <c r="F513" s="63" t="s">
        <v>726</v>
      </c>
      <c r="G513" s="63" t="s">
        <v>1323</v>
      </c>
    </row>
    <row r="514" spans="1:7" s="112" customFormat="1" x14ac:dyDescent="0.35">
      <c r="A514" s="38" t="s">
        <v>1324</v>
      </c>
      <c r="B514" s="59" t="s">
        <v>1067</v>
      </c>
      <c r="C514" s="70" t="s">
        <v>620</v>
      </c>
      <c r="D514" s="142" t="s">
        <v>620</v>
      </c>
      <c r="E514" s="44"/>
      <c r="F514" s="79" t="str">
        <f>IF($C$532=0,"",IF(C514="[for completion]","",IF(C514="","",C514/$C$532)))</f>
        <v/>
      </c>
      <c r="G514" s="79" t="str">
        <f>IF($D$532=0,"",IF(D514="[for completion]","",IF(D514="","",D514/$D$532)))</f>
        <v/>
      </c>
    </row>
    <row r="515" spans="1:7" s="112" customFormat="1" x14ac:dyDescent="0.35">
      <c r="A515" s="38" t="s">
        <v>1325</v>
      </c>
      <c r="B515" s="59" t="s">
        <v>1067</v>
      </c>
      <c r="C515" s="70" t="s">
        <v>620</v>
      </c>
      <c r="D515" s="142" t="s">
        <v>620</v>
      </c>
      <c r="E515" s="44"/>
      <c r="F515" s="79" t="str">
        <f t="shared" ref="F515:F531" si="23">IF($C$532=0,"",IF(C515="[for completion]","",IF(C515="","",C515/$C$532)))</f>
        <v/>
      </c>
      <c r="G515" s="79" t="str">
        <f t="shared" ref="G515:G531" si="24">IF($D$532=0,"",IF(D515="[for completion]","",IF(D515="","",D515/$D$532)))</f>
        <v/>
      </c>
    </row>
    <row r="516" spans="1:7" s="112" customFormat="1" x14ac:dyDescent="0.35">
      <c r="A516" s="38" t="s">
        <v>1326</v>
      </c>
      <c r="B516" s="59" t="s">
        <v>1067</v>
      </c>
      <c r="C516" s="70" t="s">
        <v>620</v>
      </c>
      <c r="D516" s="142" t="s">
        <v>620</v>
      </c>
      <c r="E516" s="44"/>
      <c r="F516" s="79" t="str">
        <f t="shared" si="23"/>
        <v/>
      </c>
      <c r="G516" s="79" t="str">
        <f t="shared" si="24"/>
        <v/>
      </c>
    </row>
    <row r="517" spans="1:7" s="112" customFormat="1" x14ac:dyDescent="0.35">
      <c r="A517" s="38" t="s">
        <v>1327</v>
      </c>
      <c r="B517" s="59" t="s">
        <v>1067</v>
      </c>
      <c r="C517" s="70" t="s">
        <v>620</v>
      </c>
      <c r="D517" s="142" t="s">
        <v>620</v>
      </c>
      <c r="E517" s="44"/>
      <c r="F517" s="79" t="str">
        <f t="shared" si="23"/>
        <v/>
      </c>
      <c r="G517" s="79" t="str">
        <f t="shared" si="24"/>
        <v/>
      </c>
    </row>
    <row r="518" spans="1:7" s="112" customFormat="1" x14ac:dyDescent="0.35">
      <c r="A518" s="38" t="s">
        <v>1328</v>
      </c>
      <c r="B518" s="59" t="s">
        <v>1067</v>
      </c>
      <c r="C518" s="70" t="s">
        <v>620</v>
      </c>
      <c r="D518" s="142" t="s">
        <v>620</v>
      </c>
      <c r="E518" s="44"/>
      <c r="F518" s="79" t="str">
        <f t="shared" si="23"/>
        <v/>
      </c>
      <c r="G518" s="79" t="str">
        <f t="shared" si="24"/>
        <v/>
      </c>
    </row>
    <row r="519" spans="1:7" s="112" customFormat="1" x14ac:dyDescent="0.35">
      <c r="A519" s="38" t="s">
        <v>1329</v>
      </c>
      <c r="B519" s="59" t="s">
        <v>1067</v>
      </c>
      <c r="C519" s="70" t="s">
        <v>620</v>
      </c>
      <c r="D519" s="142" t="s">
        <v>620</v>
      </c>
      <c r="E519" s="44"/>
      <c r="F519" s="79" t="str">
        <f t="shared" si="23"/>
        <v/>
      </c>
      <c r="G519" s="79" t="str">
        <f t="shared" si="24"/>
        <v/>
      </c>
    </row>
    <row r="520" spans="1:7" s="112" customFormat="1" x14ac:dyDescent="0.35">
      <c r="A520" s="38" t="s">
        <v>1330</v>
      </c>
      <c r="B520" s="59" t="s">
        <v>1067</v>
      </c>
      <c r="C520" s="70" t="s">
        <v>620</v>
      </c>
      <c r="D520" s="142" t="s">
        <v>620</v>
      </c>
      <c r="E520" s="44"/>
      <c r="F520" s="79" t="str">
        <f t="shared" si="23"/>
        <v/>
      </c>
      <c r="G520" s="79" t="str">
        <f t="shared" si="24"/>
        <v/>
      </c>
    </row>
    <row r="521" spans="1:7" s="112" customFormat="1" x14ac:dyDescent="0.35">
      <c r="A521" s="38" t="s">
        <v>1331</v>
      </c>
      <c r="B521" s="59" t="s">
        <v>1067</v>
      </c>
      <c r="C521" s="70" t="s">
        <v>620</v>
      </c>
      <c r="D521" s="142" t="s">
        <v>620</v>
      </c>
      <c r="E521" s="44"/>
      <c r="F521" s="79" t="str">
        <f t="shared" si="23"/>
        <v/>
      </c>
      <c r="G521" s="79" t="str">
        <f t="shared" si="24"/>
        <v/>
      </c>
    </row>
    <row r="522" spans="1:7" s="112" customFormat="1" x14ac:dyDescent="0.35">
      <c r="A522" s="38" t="s">
        <v>1332</v>
      </c>
      <c r="B522" s="59" t="s">
        <v>1067</v>
      </c>
      <c r="C522" s="70" t="s">
        <v>620</v>
      </c>
      <c r="D522" s="142" t="s">
        <v>620</v>
      </c>
      <c r="E522" s="44"/>
      <c r="F522" s="79" t="str">
        <f t="shared" si="23"/>
        <v/>
      </c>
      <c r="G522" s="79" t="str">
        <f t="shared" si="24"/>
        <v/>
      </c>
    </row>
    <row r="523" spans="1:7" s="112" customFormat="1" x14ac:dyDescent="0.35">
      <c r="A523" s="38" t="s">
        <v>1333</v>
      </c>
      <c r="B523" s="59" t="s">
        <v>1067</v>
      </c>
      <c r="C523" s="70" t="s">
        <v>620</v>
      </c>
      <c r="D523" s="142" t="s">
        <v>620</v>
      </c>
      <c r="E523" s="44"/>
      <c r="F523" s="79" t="str">
        <f t="shared" si="23"/>
        <v/>
      </c>
      <c r="G523" s="79" t="str">
        <f t="shared" si="24"/>
        <v/>
      </c>
    </row>
    <row r="524" spans="1:7" s="112" customFormat="1" x14ac:dyDescent="0.35">
      <c r="A524" s="38" t="s">
        <v>1334</v>
      </c>
      <c r="B524" s="59" t="s">
        <v>1067</v>
      </c>
      <c r="C524" s="70" t="s">
        <v>620</v>
      </c>
      <c r="D524" s="142" t="s">
        <v>620</v>
      </c>
      <c r="E524" s="44"/>
      <c r="F524" s="79" t="str">
        <f t="shared" si="23"/>
        <v/>
      </c>
      <c r="G524" s="79" t="str">
        <f t="shared" si="24"/>
        <v/>
      </c>
    </row>
    <row r="525" spans="1:7" s="112" customFormat="1" x14ac:dyDescent="0.35">
      <c r="A525" s="38" t="s">
        <v>1335</v>
      </c>
      <c r="B525" s="59" t="s">
        <v>1067</v>
      </c>
      <c r="C525" s="70" t="s">
        <v>620</v>
      </c>
      <c r="D525" s="142" t="s">
        <v>620</v>
      </c>
      <c r="E525" s="44"/>
      <c r="F525" s="79" t="str">
        <f t="shared" si="23"/>
        <v/>
      </c>
      <c r="G525" s="79" t="str">
        <f t="shared" si="24"/>
        <v/>
      </c>
    </row>
    <row r="526" spans="1:7" s="112" customFormat="1" x14ac:dyDescent="0.35">
      <c r="A526" s="38" t="s">
        <v>1336</v>
      </c>
      <c r="B526" s="59" t="s">
        <v>1067</v>
      </c>
      <c r="C526" s="70" t="s">
        <v>620</v>
      </c>
      <c r="D526" s="142" t="s">
        <v>620</v>
      </c>
      <c r="E526" s="44"/>
      <c r="F526" s="79" t="str">
        <f t="shared" si="23"/>
        <v/>
      </c>
      <c r="G526" s="79" t="str">
        <f t="shared" si="24"/>
        <v/>
      </c>
    </row>
    <row r="527" spans="1:7" s="112" customFormat="1" x14ac:dyDescent="0.35">
      <c r="A527" s="38" t="s">
        <v>1337</v>
      </c>
      <c r="B527" s="59" t="s">
        <v>1067</v>
      </c>
      <c r="C527" s="70" t="s">
        <v>620</v>
      </c>
      <c r="D527" s="142" t="s">
        <v>620</v>
      </c>
      <c r="E527" s="44"/>
      <c r="F527" s="79" t="str">
        <f t="shared" si="23"/>
        <v/>
      </c>
      <c r="G527" s="79" t="str">
        <f t="shared" si="24"/>
        <v/>
      </c>
    </row>
    <row r="528" spans="1:7" s="112" customFormat="1" x14ac:dyDescent="0.35">
      <c r="A528" s="38" t="s">
        <v>1338</v>
      </c>
      <c r="B528" s="59" t="s">
        <v>1067</v>
      </c>
      <c r="C528" s="70" t="s">
        <v>620</v>
      </c>
      <c r="D528" s="142" t="s">
        <v>620</v>
      </c>
      <c r="E528" s="44"/>
      <c r="F528" s="79" t="str">
        <f t="shared" si="23"/>
        <v/>
      </c>
      <c r="G528" s="79" t="str">
        <f t="shared" si="24"/>
        <v/>
      </c>
    </row>
    <row r="529" spans="1:7" s="112" customFormat="1" x14ac:dyDescent="0.35">
      <c r="A529" s="38" t="s">
        <v>1339</v>
      </c>
      <c r="B529" s="59" t="s">
        <v>1067</v>
      </c>
      <c r="C529" s="70" t="s">
        <v>620</v>
      </c>
      <c r="D529" s="142" t="s">
        <v>620</v>
      </c>
      <c r="E529" s="44"/>
      <c r="F529" s="79" t="str">
        <f t="shared" si="23"/>
        <v/>
      </c>
      <c r="G529" s="79" t="str">
        <f t="shared" si="24"/>
        <v/>
      </c>
    </row>
    <row r="530" spans="1:7" s="112" customFormat="1" x14ac:dyDescent="0.35">
      <c r="A530" s="38" t="s">
        <v>1340</v>
      </c>
      <c r="B530" s="59" t="s">
        <v>1067</v>
      </c>
      <c r="C530" s="70" t="s">
        <v>620</v>
      </c>
      <c r="D530" s="142" t="s">
        <v>620</v>
      </c>
      <c r="E530" s="44"/>
      <c r="F530" s="79" t="str">
        <f t="shared" si="23"/>
        <v/>
      </c>
      <c r="G530" s="79" t="str">
        <f t="shared" si="24"/>
        <v/>
      </c>
    </row>
    <row r="531" spans="1:7" s="112" customFormat="1" x14ac:dyDescent="0.35">
      <c r="A531" s="38" t="s">
        <v>1341</v>
      </c>
      <c r="B531" s="59" t="s">
        <v>1085</v>
      </c>
      <c r="C531" s="70" t="s">
        <v>620</v>
      </c>
      <c r="D531" s="142" t="s">
        <v>620</v>
      </c>
      <c r="E531" s="44"/>
      <c r="F531" s="79" t="str">
        <f t="shared" si="23"/>
        <v/>
      </c>
      <c r="G531" s="79" t="str">
        <f t="shared" si="24"/>
        <v/>
      </c>
    </row>
    <row r="532" spans="1:7" s="112" customFormat="1" x14ac:dyDescent="0.35">
      <c r="A532" s="38" t="s">
        <v>1342</v>
      </c>
      <c r="B532" s="59" t="s">
        <v>265</v>
      </c>
      <c r="C532" s="70">
        <f>SUM(C514:C531)</f>
        <v>0</v>
      </c>
      <c r="D532" s="142">
        <f>SUM(D514:D531)</f>
        <v>0</v>
      </c>
      <c r="E532" s="44"/>
      <c r="F532" s="126">
        <f>SUM(F514:F531)</f>
        <v>0</v>
      </c>
      <c r="G532" s="126">
        <f>SUM(G514:G531)</f>
        <v>0</v>
      </c>
    </row>
    <row r="533" spans="1:7" s="112" customFormat="1" x14ac:dyDescent="0.35">
      <c r="A533" s="38" t="s">
        <v>1343</v>
      </c>
      <c r="B533" s="59"/>
      <c r="C533" s="38"/>
      <c r="D533" s="38"/>
      <c r="E533" s="44"/>
      <c r="F533" s="44"/>
      <c r="G533" s="44"/>
    </row>
    <row r="534" spans="1:7" s="112" customFormat="1" x14ac:dyDescent="0.35">
      <c r="A534" s="38" t="s">
        <v>1344</v>
      </c>
      <c r="B534" s="59"/>
      <c r="C534" s="38"/>
      <c r="D534" s="38"/>
      <c r="E534" s="44"/>
      <c r="F534" s="44"/>
      <c r="G534" s="44"/>
    </row>
    <row r="535" spans="1:7" s="112" customFormat="1" x14ac:dyDescent="0.35">
      <c r="A535" s="38" t="s">
        <v>1345</v>
      </c>
      <c r="B535" s="59"/>
      <c r="C535" s="38"/>
      <c r="D535" s="38"/>
      <c r="E535" s="44"/>
      <c r="F535" s="44"/>
      <c r="G535" s="44"/>
    </row>
    <row r="536" spans="1:7" s="112" customFormat="1" x14ac:dyDescent="0.35">
      <c r="A536" s="99"/>
      <c r="B536" s="99" t="s">
        <v>1346</v>
      </c>
      <c r="C536" s="63" t="s">
        <v>223</v>
      </c>
      <c r="D536" s="63" t="s">
        <v>1322</v>
      </c>
      <c r="E536" s="63"/>
      <c r="F536" s="63" t="s">
        <v>726</v>
      </c>
      <c r="G536" s="63" t="s">
        <v>1323</v>
      </c>
    </row>
    <row r="537" spans="1:7" s="112" customFormat="1" x14ac:dyDescent="0.35">
      <c r="A537" s="38" t="s">
        <v>1347</v>
      </c>
      <c r="B537" s="59" t="s">
        <v>1067</v>
      </c>
      <c r="C537" s="70" t="s">
        <v>620</v>
      </c>
      <c r="D537" s="142" t="s">
        <v>620</v>
      </c>
      <c r="E537" s="44"/>
      <c r="F537" s="79" t="str">
        <f>IF($C$555=0,"",IF(C537="[for completion]","",IF(C537="","",C537/$C$555)))</f>
        <v/>
      </c>
      <c r="G537" s="79" t="str">
        <f>IF($D$555=0,"",IF(D537="[for completion]","",IF(D537="","",D537/$D$555)))</f>
        <v/>
      </c>
    </row>
    <row r="538" spans="1:7" s="112" customFormat="1" x14ac:dyDescent="0.35">
      <c r="A538" s="38" t="s">
        <v>1348</v>
      </c>
      <c r="B538" s="59" t="s">
        <v>1067</v>
      </c>
      <c r="C538" s="70" t="s">
        <v>620</v>
      </c>
      <c r="D538" s="142" t="s">
        <v>620</v>
      </c>
      <c r="E538" s="44"/>
      <c r="F538" s="79" t="str">
        <f t="shared" ref="F538:F554" si="25">IF($C$555=0,"",IF(C538="[for completion]","",IF(C538="","",C538/$C$555)))</f>
        <v/>
      </c>
      <c r="G538" s="79" t="str">
        <f t="shared" ref="G538:G554" si="26">IF($D$555=0,"",IF(D538="[for completion]","",IF(D538="","",D538/$D$555)))</f>
        <v/>
      </c>
    </row>
    <row r="539" spans="1:7" s="112" customFormat="1" x14ac:dyDescent="0.35">
      <c r="A539" s="38" t="s">
        <v>1349</v>
      </c>
      <c r="B539" s="59" t="s">
        <v>1067</v>
      </c>
      <c r="C539" s="70" t="s">
        <v>620</v>
      </c>
      <c r="D539" s="142" t="s">
        <v>620</v>
      </c>
      <c r="E539" s="44"/>
      <c r="F539" s="79" t="str">
        <f t="shared" si="25"/>
        <v/>
      </c>
      <c r="G539" s="79" t="str">
        <f t="shared" si="26"/>
        <v/>
      </c>
    </row>
    <row r="540" spans="1:7" s="112" customFormat="1" x14ac:dyDescent="0.35">
      <c r="A540" s="38" t="s">
        <v>1350</v>
      </c>
      <c r="B540" s="59" t="s">
        <v>1067</v>
      </c>
      <c r="C540" s="70" t="s">
        <v>620</v>
      </c>
      <c r="D540" s="142" t="s">
        <v>620</v>
      </c>
      <c r="E540" s="44"/>
      <c r="F540" s="79" t="str">
        <f t="shared" si="25"/>
        <v/>
      </c>
      <c r="G540" s="79" t="str">
        <f t="shared" si="26"/>
        <v/>
      </c>
    </row>
    <row r="541" spans="1:7" s="112" customFormat="1" x14ac:dyDescent="0.35">
      <c r="A541" s="38" t="s">
        <v>1351</v>
      </c>
      <c r="B541" s="59" t="s">
        <v>1067</v>
      </c>
      <c r="C541" s="70" t="s">
        <v>620</v>
      </c>
      <c r="D541" s="142" t="s">
        <v>620</v>
      </c>
      <c r="E541" s="44"/>
      <c r="F541" s="79" t="str">
        <f t="shared" si="25"/>
        <v/>
      </c>
      <c r="G541" s="79" t="str">
        <f t="shared" si="26"/>
        <v/>
      </c>
    </row>
    <row r="542" spans="1:7" s="112" customFormat="1" x14ac:dyDescent="0.35">
      <c r="A542" s="38" t="s">
        <v>1352</v>
      </c>
      <c r="B542" s="59" t="s">
        <v>1067</v>
      </c>
      <c r="C542" s="70" t="s">
        <v>620</v>
      </c>
      <c r="D542" s="142" t="s">
        <v>620</v>
      </c>
      <c r="E542" s="44"/>
      <c r="F542" s="79" t="str">
        <f t="shared" si="25"/>
        <v/>
      </c>
      <c r="G542" s="79" t="str">
        <f t="shared" si="26"/>
        <v/>
      </c>
    </row>
    <row r="543" spans="1:7" s="112" customFormat="1" x14ac:dyDescent="0.35">
      <c r="A543" s="38" t="s">
        <v>1353</v>
      </c>
      <c r="B543" s="59" t="s">
        <v>1067</v>
      </c>
      <c r="C543" s="70" t="s">
        <v>620</v>
      </c>
      <c r="D543" s="142" t="s">
        <v>620</v>
      </c>
      <c r="E543" s="44"/>
      <c r="F543" s="79" t="str">
        <f t="shared" si="25"/>
        <v/>
      </c>
      <c r="G543" s="79" t="str">
        <f t="shared" si="26"/>
        <v/>
      </c>
    </row>
    <row r="544" spans="1:7" s="112" customFormat="1" x14ac:dyDescent="0.35">
      <c r="A544" s="38" t="s">
        <v>1354</v>
      </c>
      <c r="B544" s="59" t="s">
        <v>1067</v>
      </c>
      <c r="C544" s="70" t="s">
        <v>620</v>
      </c>
      <c r="D544" s="142" t="s">
        <v>620</v>
      </c>
      <c r="E544" s="44"/>
      <c r="F544" s="79" t="str">
        <f t="shared" si="25"/>
        <v/>
      </c>
      <c r="G544" s="79" t="str">
        <f t="shared" si="26"/>
        <v/>
      </c>
    </row>
    <row r="545" spans="1:7" s="112" customFormat="1" x14ac:dyDescent="0.35">
      <c r="A545" s="38" t="s">
        <v>1355</v>
      </c>
      <c r="B545" s="59" t="s">
        <v>1067</v>
      </c>
      <c r="C545" s="70" t="s">
        <v>620</v>
      </c>
      <c r="D545" s="142" t="s">
        <v>620</v>
      </c>
      <c r="E545" s="44"/>
      <c r="F545" s="79" t="str">
        <f t="shared" si="25"/>
        <v/>
      </c>
      <c r="G545" s="79" t="str">
        <f t="shared" si="26"/>
        <v/>
      </c>
    </row>
    <row r="546" spans="1:7" s="112" customFormat="1" x14ac:dyDescent="0.35">
      <c r="A546" s="38" t="s">
        <v>1356</v>
      </c>
      <c r="B546" s="59" t="s">
        <v>1067</v>
      </c>
      <c r="C546" s="70" t="s">
        <v>620</v>
      </c>
      <c r="D546" s="142" t="s">
        <v>620</v>
      </c>
      <c r="E546" s="44"/>
      <c r="F546" s="79" t="str">
        <f t="shared" si="25"/>
        <v/>
      </c>
      <c r="G546" s="79" t="str">
        <f t="shared" si="26"/>
        <v/>
      </c>
    </row>
    <row r="547" spans="1:7" s="112" customFormat="1" x14ac:dyDescent="0.35">
      <c r="A547" s="38" t="s">
        <v>1357</v>
      </c>
      <c r="B547" s="59" t="s">
        <v>1067</v>
      </c>
      <c r="C547" s="70" t="s">
        <v>620</v>
      </c>
      <c r="D547" s="142" t="s">
        <v>620</v>
      </c>
      <c r="E547" s="44"/>
      <c r="F547" s="79" t="str">
        <f t="shared" si="25"/>
        <v/>
      </c>
      <c r="G547" s="79" t="str">
        <f t="shared" si="26"/>
        <v/>
      </c>
    </row>
    <row r="548" spans="1:7" s="112" customFormat="1" x14ac:dyDescent="0.35">
      <c r="A548" s="38" t="s">
        <v>1358</v>
      </c>
      <c r="B548" s="59" t="s">
        <v>1067</v>
      </c>
      <c r="C548" s="70" t="s">
        <v>620</v>
      </c>
      <c r="D548" s="142" t="s">
        <v>620</v>
      </c>
      <c r="E548" s="44"/>
      <c r="F548" s="79" t="str">
        <f t="shared" si="25"/>
        <v/>
      </c>
      <c r="G548" s="79" t="str">
        <f t="shared" si="26"/>
        <v/>
      </c>
    </row>
    <row r="549" spans="1:7" s="112" customFormat="1" x14ac:dyDescent="0.35">
      <c r="A549" s="38" t="s">
        <v>1359</v>
      </c>
      <c r="B549" s="59" t="s">
        <v>1067</v>
      </c>
      <c r="C549" s="70" t="s">
        <v>620</v>
      </c>
      <c r="D549" s="142" t="s">
        <v>620</v>
      </c>
      <c r="E549" s="44"/>
      <c r="F549" s="79" t="str">
        <f t="shared" si="25"/>
        <v/>
      </c>
      <c r="G549" s="79" t="str">
        <f t="shared" si="26"/>
        <v/>
      </c>
    </row>
    <row r="550" spans="1:7" s="112" customFormat="1" x14ac:dyDescent="0.35">
      <c r="A550" s="38" t="s">
        <v>1360</v>
      </c>
      <c r="B550" s="59" t="s">
        <v>1067</v>
      </c>
      <c r="C550" s="70" t="s">
        <v>620</v>
      </c>
      <c r="D550" s="142" t="s">
        <v>620</v>
      </c>
      <c r="E550" s="44"/>
      <c r="F550" s="79" t="str">
        <f t="shared" si="25"/>
        <v/>
      </c>
      <c r="G550" s="79" t="str">
        <f t="shared" si="26"/>
        <v/>
      </c>
    </row>
    <row r="551" spans="1:7" s="112" customFormat="1" x14ac:dyDescent="0.35">
      <c r="A551" s="38" t="s">
        <v>1361</v>
      </c>
      <c r="B551" s="59" t="s">
        <v>1067</v>
      </c>
      <c r="C551" s="70" t="s">
        <v>620</v>
      </c>
      <c r="D551" s="142" t="s">
        <v>620</v>
      </c>
      <c r="E551" s="44"/>
      <c r="F551" s="79" t="str">
        <f t="shared" si="25"/>
        <v/>
      </c>
      <c r="G551" s="79" t="str">
        <f t="shared" si="26"/>
        <v/>
      </c>
    </row>
    <row r="552" spans="1:7" s="112" customFormat="1" x14ac:dyDescent="0.35">
      <c r="A552" s="38" t="s">
        <v>1362</v>
      </c>
      <c r="B552" s="59" t="s">
        <v>1067</v>
      </c>
      <c r="C552" s="70" t="s">
        <v>620</v>
      </c>
      <c r="D552" s="142" t="s">
        <v>620</v>
      </c>
      <c r="E552" s="44"/>
      <c r="F552" s="79" t="str">
        <f t="shared" si="25"/>
        <v/>
      </c>
      <c r="G552" s="79" t="str">
        <f t="shared" si="26"/>
        <v/>
      </c>
    </row>
    <row r="553" spans="1:7" s="112" customFormat="1" x14ac:dyDescent="0.35">
      <c r="A553" s="38" t="s">
        <v>1363</v>
      </c>
      <c r="B553" s="59" t="s">
        <v>1067</v>
      </c>
      <c r="C553" s="70" t="s">
        <v>620</v>
      </c>
      <c r="D553" s="142" t="s">
        <v>620</v>
      </c>
      <c r="E553" s="44"/>
      <c r="F553" s="79" t="str">
        <f t="shared" si="25"/>
        <v/>
      </c>
      <c r="G553" s="79" t="str">
        <f t="shared" si="26"/>
        <v/>
      </c>
    </row>
    <row r="554" spans="1:7" s="112" customFormat="1" x14ac:dyDescent="0.35">
      <c r="A554" s="38" t="s">
        <v>1364</v>
      </c>
      <c r="B554" s="59" t="s">
        <v>1085</v>
      </c>
      <c r="C554" s="70" t="s">
        <v>620</v>
      </c>
      <c r="D554" s="142" t="s">
        <v>620</v>
      </c>
      <c r="E554" s="44"/>
      <c r="F554" s="79" t="str">
        <f t="shared" si="25"/>
        <v/>
      </c>
      <c r="G554" s="79" t="str">
        <f t="shared" si="26"/>
        <v/>
      </c>
    </row>
    <row r="555" spans="1:7" s="112" customFormat="1" x14ac:dyDescent="0.35">
      <c r="A555" s="38" t="s">
        <v>1365</v>
      </c>
      <c r="B555" s="59" t="s">
        <v>265</v>
      </c>
      <c r="C555" s="70">
        <f>SUM(C537:C554)</f>
        <v>0</v>
      </c>
      <c r="D555" s="142">
        <f>SUM(D537:D554)</f>
        <v>0</v>
      </c>
      <c r="E555" s="44"/>
      <c r="F555" s="126">
        <f>SUM(F537:F554)</f>
        <v>0</v>
      </c>
      <c r="G555" s="126">
        <f>SUM(G537:G554)</f>
        <v>0</v>
      </c>
    </row>
    <row r="556" spans="1:7" s="112" customFormat="1" x14ac:dyDescent="0.35">
      <c r="A556" s="38" t="s">
        <v>1366</v>
      </c>
      <c r="B556" s="59"/>
      <c r="C556" s="38"/>
      <c r="D556" s="38"/>
      <c r="E556" s="44"/>
      <c r="F556" s="44"/>
      <c r="G556" s="44"/>
    </row>
    <row r="557" spans="1:7" s="112" customFormat="1" x14ac:dyDescent="0.35">
      <c r="A557" s="38" t="s">
        <v>1367</v>
      </c>
      <c r="B557" s="59"/>
      <c r="C557" s="38"/>
      <c r="D557" s="38"/>
      <c r="E557" s="44"/>
      <c r="F557" s="44"/>
      <c r="G557" s="44"/>
    </row>
    <row r="558" spans="1:7" s="112" customFormat="1" x14ac:dyDescent="0.35">
      <c r="A558" s="38" t="s">
        <v>1368</v>
      </c>
      <c r="B558" s="59"/>
      <c r="C558" s="38"/>
      <c r="D558" s="38"/>
      <c r="E558" s="44"/>
      <c r="F558" s="44"/>
      <c r="G558" s="44"/>
    </row>
    <row r="559" spans="1:7" s="112" customFormat="1" x14ac:dyDescent="0.35">
      <c r="A559" s="99"/>
      <c r="B559" s="99" t="s">
        <v>1369</v>
      </c>
      <c r="C559" s="63" t="s">
        <v>223</v>
      </c>
      <c r="D559" s="63" t="s">
        <v>1322</v>
      </c>
      <c r="E559" s="63"/>
      <c r="F559" s="63" t="s">
        <v>726</v>
      </c>
      <c r="G559" s="63" t="s">
        <v>1323</v>
      </c>
    </row>
    <row r="560" spans="1:7" s="112" customFormat="1" x14ac:dyDescent="0.35">
      <c r="A560" s="38" t="s">
        <v>1370</v>
      </c>
      <c r="B560" s="59" t="s">
        <v>1115</v>
      </c>
      <c r="C560" s="70" t="s">
        <v>620</v>
      </c>
      <c r="D560" s="142" t="s">
        <v>620</v>
      </c>
      <c r="E560" s="44"/>
      <c r="F560" s="79" t="str">
        <f>IF($C$570=0,"",IF(C560="[for completion]","",IF(C560="","",C560/$C$570)))</f>
        <v/>
      </c>
      <c r="G560" s="79" t="str">
        <f>IF($D$570=0,"",IF(D560="[for completion]","",IF(D560="","",D560/$D$570)))</f>
        <v/>
      </c>
    </row>
    <row r="561" spans="1:7" s="112" customFormat="1" x14ac:dyDescent="0.35">
      <c r="A561" s="38" t="s">
        <v>1371</v>
      </c>
      <c r="B561" s="59" t="s">
        <v>1117</v>
      </c>
      <c r="C561" s="70" t="s">
        <v>620</v>
      </c>
      <c r="D561" s="142" t="s">
        <v>620</v>
      </c>
      <c r="E561" s="44"/>
      <c r="F561" s="79" t="str">
        <f t="shared" ref="F561:F569" si="27">IF($C$570=0,"",IF(C561="[for completion]","",IF(C561="","",C561/$C$570)))</f>
        <v/>
      </c>
      <c r="G561" s="79" t="str">
        <f t="shared" ref="G561:G569" si="28">IF($D$570=0,"",IF(D561="[for completion]","",IF(D561="","",D561/$D$570)))</f>
        <v/>
      </c>
    </row>
    <row r="562" spans="1:7" s="112" customFormat="1" x14ac:dyDescent="0.35">
      <c r="A562" s="38" t="s">
        <v>1372</v>
      </c>
      <c r="B562" s="59" t="s">
        <v>1119</v>
      </c>
      <c r="C562" s="70" t="s">
        <v>620</v>
      </c>
      <c r="D562" s="142" t="s">
        <v>620</v>
      </c>
      <c r="E562" s="44"/>
      <c r="F562" s="79" t="str">
        <f t="shared" si="27"/>
        <v/>
      </c>
      <c r="G562" s="79" t="str">
        <f t="shared" si="28"/>
        <v/>
      </c>
    </row>
    <row r="563" spans="1:7" s="112" customFormat="1" x14ac:dyDescent="0.35">
      <c r="A563" s="38" t="s">
        <v>1373</v>
      </c>
      <c r="B563" s="59" t="s">
        <v>1121</v>
      </c>
      <c r="C563" s="70" t="s">
        <v>620</v>
      </c>
      <c r="D563" s="142" t="s">
        <v>620</v>
      </c>
      <c r="E563" s="44"/>
      <c r="F563" s="79" t="str">
        <f t="shared" si="27"/>
        <v/>
      </c>
      <c r="G563" s="79" t="str">
        <f t="shared" si="28"/>
        <v/>
      </c>
    </row>
    <row r="564" spans="1:7" s="112" customFormat="1" x14ac:dyDescent="0.35">
      <c r="A564" s="38" t="s">
        <v>1374</v>
      </c>
      <c r="B564" s="59" t="s">
        <v>1123</v>
      </c>
      <c r="C564" s="70" t="s">
        <v>620</v>
      </c>
      <c r="D564" s="142" t="s">
        <v>620</v>
      </c>
      <c r="E564" s="44"/>
      <c r="F564" s="79" t="str">
        <f t="shared" si="27"/>
        <v/>
      </c>
      <c r="G564" s="79" t="str">
        <f t="shared" si="28"/>
        <v/>
      </c>
    </row>
    <row r="565" spans="1:7" s="112" customFormat="1" x14ac:dyDescent="0.35">
      <c r="A565" s="38" t="s">
        <v>1375</v>
      </c>
      <c r="B565" s="59" t="s">
        <v>1125</v>
      </c>
      <c r="C565" s="70" t="s">
        <v>620</v>
      </c>
      <c r="D565" s="142" t="s">
        <v>620</v>
      </c>
      <c r="E565" s="44"/>
      <c r="F565" s="79" t="str">
        <f t="shared" si="27"/>
        <v/>
      </c>
      <c r="G565" s="79" t="str">
        <f t="shared" si="28"/>
        <v/>
      </c>
    </row>
    <row r="566" spans="1:7" s="112" customFormat="1" x14ac:dyDescent="0.35">
      <c r="A566" s="38" t="s">
        <v>1376</v>
      </c>
      <c r="B566" s="59" t="s">
        <v>1127</v>
      </c>
      <c r="C566" s="70" t="s">
        <v>620</v>
      </c>
      <c r="D566" s="142" t="s">
        <v>620</v>
      </c>
      <c r="E566" s="44"/>
      <c r="F566" s="79" t="str">
        <f t="shared" si="27"/>
        <v/>
      </c>
      <c r="G566" s="79" t="str">
        <f t="shared" si="28"/>
        <v/>
      </c>
    </row>
    <row r="567" spans="1:7" s="112" customFormat="1" x14ac:dyDescent="0.35">
      <c r="A567" s="38" t="s">
        <v>1377</v>
      </c>
      <c r="B567" s="59" t="s">
        <v>1129</v>
      </c>
      <c r="C567" s="70" t="s">
        <v>620</v>
      </c>
      <c r="D567" s="142" t="s">
        <v>620</v>
      </c>
      <c r="E567" s="44"/>
      <c r="F567" s="79" t="str">
        <f t="shared" si="27"/>
        <v/>
      </c>
      <c r="G567" s="79" t="str">
        <f t="shared" si="28"/>
        <v/>
      </c>
    </row>
    <row r="568" spans="1:7" s="112" customFormat="1" x14ac:dyDescent="0.35">
      <c r="A568" s="38" t="s">
        <v>1378</v>
      </c>
      <c r="B568" s="59" t="s">
        <v>1131</v>
      </c>
      <c r="C568" s="70" t="s">
        <v>620</v>
      </c>
      <c r="D568" s="142" t="s">
        <v>620</v>
      </c>
      <c r="E568" s="44"/>
      <c r="F568" s="79" t="str">
        <f t="shared" si="27"/>
        <v/>
      </c>
      <c r="G568" s="79" t="str">
        <f t="shared" si="28"/>
        <v/>
      </c>
    </row>
    <row r="569" spans="1:7" s="112" customFormat="1" x14ac:dyDescent="0.35">
      <c r="A569" s="38" t="s">
        <v>1379</v>
      </c>
      <c r="B569" s="38" t="s">
        <v>1085</v>
      </c>
      <c r="C569" s="70" t="s">
        <v>620</v>
      </c>
      <c r="D569" s="142" t="s">
        <v>620</v>
      </c>
      <c r="E569" s="44"/>
      <c r="F569" s="79" t="str">
        <f t="shared" si="27"/>
        <v/>
      </c>
      <c r="G569" s="79" t="str">
        <f t="shared" si="28"/>
        <v/>
      </c>
    </row>
    <row r="570" spans="1:7" s="112" customFormat="1" x14ac:dyDescent="0.35">
      <c r="A570" s="38" t="s">
        <v>1380</v>
      </c>
      <c r="B570" s="59" t="s">
        <v>265</v>
      </c>
      <c r="C570" s="70">
        <f>SUM(C560:C568)</f>
        <v>0</v>
      </c>
      <c r="D570" s="142">
        <f>SUM(D560:D568)</f>
        <v>0</v>
      </c>
      <c r="E570" s="44"/>
      <c r="F570" s="126">
        <f>SUM(F560:F569)</f>
        <v>0</v>
      </c>
      <c r="G570" s="126">
        <f>SUM(G560:G569)</f>
        <v>0</v>
      </c>
    </row>
    <row r="571" spans="1:7" x14ac:dyDescent="0.35">
      <c r="A571" s="38" t="s">
        <v>1381</v>
      </c>
    </row>
    <row r="572" spans="1:7" x14ac:dyDescent="0.35">
      <c r="A572" s="99"/>
      <c r="B572" s="99" t="s">
        <v>1382</v>
      </c>
      <c r="C572" s="63" t="s">
        <v>223</v>
      </c>
      <c r="D572" s="63" t="s">
        <v>1064</v>
      </c>
      <c r="E572" s="63"/>
      <c r="F572" s="63" t="s">
        <v>725</v>
      </c>
      <c r="G572" s="63" t="s">
        <v>1323</v>
      </c>
    </row>
    <row r="573" spans="1:7" x14ac:dyDescent="0.35">
      <c r="A573" s="38" t="s">
        <v>1383</v>
      </c>
      <c r="B573" s="59" t="s">
        <v>1154</v>
      </c>
      <c r="C573" s="70" t="s">
        <v>620</v>
      </c>
      <c r="D573" s="142" t="s">
        <v>620</v>
      </c>
      <c r="E573" s="44"/>
      <c r="F573" s="79" t="str">
        <f>IF($C$577=0,"",IF(C573="[for completion]","",IF(C573="","",C573/$C$577)))</f>
        <v/>
      </c>
      <c r="G573" s="79" t="str">
        <f>IF($D$577=0,"",IF(D573="[for completion]","",IF(D573="","",D573/$D$577)))</f>
        <v/>
      </c>
    </row>
    <row r="574" spans="1:7" x14ac:dyDescent="0.35">
      <c r="A574" s="38" t="s">
        <v>1384</v>
      </c>
      <c r="B574" s="146" t="s">
        <v>1385</v>
      </c>
      <c r="C574" s="70" t="s">
        <v>620</v>
      </c>
      <c r="D574" s="142" t="s">
        <v>620</v>
      </c>
      <c r="E574" s="44"/>
      <c r="F574" s="79" t="str">
        <f>IF($C$577=0,"",IF(C574="[for completion]","",IF(C574="","",C574/$C$577)))</f>
        <v/>
      </c>
      <c r="G574" s="79" t="str">
        <f>IF($D$577=0,"",IF(D574="[for completion]","",IF(D574="","",D574/$D$577)))</f>
        <v/>
      </c>
    </row>
    <row r="575" spans="1:7" x14ac:dyDescent="0.35">
      <c r="A575" s="38" t="s">
        <v>1386</v>
      </c>
      <c r="B575" s="59" t="s">
        <v>1149</v>
      </c>
      <c r="C575" s="70" t="s">
        <v>620</v>
      </c>
      <c r="D575" s="142" t="s">
        <v>620</v>
      </c>
      <c r="E575" s="44"/>
      <c r="F575" s="79" t="str">
        <f>IF($C$577=0,"",IF(C575="[for completion]","",IF(C575="","",C575/$C$577)))</f>
        <v/>
      </c>
      <c r="G575" s="79" t="str">
        <f>IF($D$577=0,"",IF(D575="[for completion]","",IF(D575="","",D575/$D$577)))</f>
        <v/>
      </c>
    </row>
    <row r="576" spans="1:7" x14ac:dyDescent="0.35">
      <c r="A576" s="38" t="s">
        <v>1387</v>
      </c>
      <c r="B576" s="38" t="s">
        <v>1085</v>
      </c>
      <c r="C576" s="70" t="s">
        <v>620</v>
      </c>
      <c r="D576" s="142" t="s">
        <v>620</v>
      </c>
      <c r="E576" s="44"/>
      <c r="F576" s="79" t="str">
        <f>IF($C$577=0,"",IF(C576="[for completion]","",IF(C576="","",C576/$C$577)))</f>
        <v/>
      </c>
      <c r="G576" s="79" t="str">
        <f>IF($D$577=0,"",IF(D576="[for completion]","",IF(D576="","",D576/$D$577)))</f>
        <v/>
      </c>
    </row>
    <row r="577" spans="1:7" x14ac:dyDescent="0.35">
      <c r="A577" s="38" t="s">
        <v>1388</v>
      </c>
      <c r="B577" s="59" t="s">
        <v>265</v>
      </c>
      <c r="C577" s="70">
        <f>SUM(C573:C576)</f>
        <v>0</v>
      </c>
      <c r="D577" s="142">
        <f>SUM(D573:D576)</f>
        <v>0</v>
      </c>
      <c r="E577" s="44"/>
      <c r="F577" s="126">
        <f>SUM(F573:F576)</f>
        <v>0</v>
      </c>
      <c r="G577" s="126">
        <f>SUM(G573:G576)</f>
        <v>0</v>
      </c>
    </row>
    <row r="579" spans="1:7" x14ac:dyDescent="0.35">
      <c r="A579" s="99"/>
      <c r="B579" s="99" t="s">
        <v>1389</v>
      </c>
      <c r="C579" s="63" t="s">
        <v>223</v>
      </c>
      <c r="D579" s="63" t="s">
        <v>1322</v>
      </c>
      <c r="E579" s="63"/>
      <c r="F579" s="63" t="s">
        <v>725</v>
      </c>
      <c r="G579" s="63" t="s">
        <v>1323</v>
      </c>
    </row>
    <row r="580" spans="1:7" x14ac:dyDescent="0.35">
      <c r="A580" s="38" t="s">
        <v>1390</v>
      </c>
      <c r="B580" s="59" t="s">
        <v>1067</v>
      </c>
      <c r="C580" s="70" t="s">
        <v>620</v>
      </c>
      <c r="D580" s="142" t="s">
        <v>620</v>
      </c>
      <c r="E580" s="35"/>
      <c r="F580" s="79" t="str">
        <f>IF($C$598=0,"",IF(C580="[for completion]","",IF(C580="","",C580/$C$598)))</f>
        <v/>
      </c>
      <c r="G580" s="79" t="str">
        <f>IF($D$598=0,"",IF(D580="[for completion]","",IF(D580="","",D580/$D$598)))</f>
        <v/>
      </c>
    </row>
    <row r="581" spans="1:7" x14ac:dyDescent="0.35">
      <c r="A581" s="38" t="s">
        <v>1391</v>
      </c>
      <c r="B581" s="59" t="s">
        <v>1067</v>
      </c>
      <c r="C581" s="70" t="s">
        <v>620</v>
      </c>
      <c r="D581" s="142" t="s">
        <v>620</v>
      </c>
      <c r="E581" s="35"/>
      <c r="F581" s="79" t="str">
        <f t="shared" ref="F581:F598" si="29">IF($C$598=0,"",IF(C581="[for completion]","",IF(C581="","",C581/$C$598)))</f>
        <v/>
      </c>
      <c r="G581" s="79" t="str">
        <f t="shared" ref="G581:G598" si="30">IF($D$598=0,"",IF(D581="[for completion]","",IF(D581="","",D581/$D$598)))</f>
        <v/>
      </c>
    </row>
    <row r="582" spans="1:7" x14ac:dyDescent="0.35">
      <c r="A582" s="38" t="s">
        <v>1392</v>
      </c>
      <c r="B582" s="59" t="s">
        <v>1067</v>
      </c>
      <c r="C582" s="70" t="s">
        <v>620</v>
      </c>
      <c r="D582" s="142" t="s">
        <v>620</v>
      </c>
      <c r="E582" s="35"/>
      <c r="F582" s="79" t="str">
        <f t="shared" si="29"/>
        <v/>
      </c>
      <c r="G582" s="79" t="str">
        <f t="shared" si="30"/>
        <v/>
      </c>
    </row>
    <row r="583" spans="1:7" x14ac:dyDescent="0.35">
      <c r="A583" s="38" t="s">
        <v>1393</v>
      </c>
      <c r="B583" s="59" t="s">
        <v>1067</v>
      </c>
      <c r="C583" s="70" t="s">
        <v>620</v>
      </c>
      <c r="D583" s="142" t="s">
        <v>620</v>
      </c>
      <c r="E583" s="35"/>
      <c r="F583" s="79" t="str">
        <f t="shared" si="29"/>
        <v/>
      </c>
      <c r="G583" s="79" t="str">
        <f t="shared" si="30"/>
        <v/>
      </c>
    </row>
    <row r="584" spans="1:7" x14ac:dyDescent="0.35">
      <c r="A584" s="38" t="s">
        <v>1394</v>
      </c>
      <c r="B584" s="59" t="s">
        <v>1067</v>
      </c>
      <c r="C584" s="70" t="s">
        <v>620</v>
      </c>
      <c r="D584" s="142" t="s">
        <v>620</v>
      </c>
      <c r="E584" s="35"/>
      <c r="F584" s="79" t="str">
        <f t="shared" si="29"/>
        <v/>
      </c>
      <c r="G584" s="79" t="str">
        <f t="shared" si="30"/>
        <v/>
      </c>
    </row>
    <row r="585" spans="1:7" x14ac:dyDescent="0.35">
      <c r="A585" s="38" t="s">
        <v>1395</v>
      </c>
      <c r="B585" s="59" t="s">
        <v>1067</v>
      </c>
      <c r="C585" s="70" t="s">
        <v>620</v>
      </c>
      <c r="D585" s="142" t="s">
        <v>620</v>
      </c>
      <c r="E585" s="35"/>
      <c r="F585" s="79" t="str">
        <f t="shared" si="29"/>
        <v/>
      </c>
      <c r="G585" s="79" t="str">
        <f t="shared" si="30"/>
        <v/>
      </c>
    </row>
    <row r="586" spans="1:7" x14ac:dyDescent="0.35">
      <c r="A586" s="38" t="s">
        <v>1396</v>
      </c>
      <c r="B586" s="59" t="s">
        <v>1067</v>
      </c>
      <c r="C586" s="70" t="s">
        <v>620</v>
      </c>
      <c r="D586" s="142" t="s">
        <v>620</v>
      </c>
      <c r="E586" s="35"/>
      <c r="F586" s="79" t="str">
        <f t="shared" si="29"/>
        <v/>
      </c>
      <c r="G586" s="79" t="str">
        <f t="shared" si="30"/>
        <v/>
      </c>
    </row>
    <row r="587" spans="1:7" x14ac:dyDescent="0.35">
      <c r="A587" s="38" t="s">
        <v>1397</v>
      </c>
      <c r="B587" s="59" t="s">
        <v>1067</v>
      </c>
      <c r="C587" s="70" t="s">
        <v>620</v>
      </c>
      <c r="D587" s="142" t="s">
        <v>620</v>
      </c>
      <c r="E587" s="35"/>
      <c r="F587" s="79" t="str">
        <f t="shared" si="29"/>
        <v/>
      </c>
      <c r="G587" s="79" t="str">
        <f t="shared" si="30"/>
        <v/>
      </c>
    </row>
    <row r="588" spans="1:7" x14ac:dyDescent="0.35">
      <c r="A588" s="38" t="s">
        <v>1398</v>
      </c>
      <c r="B588" s="59" t="s">
        <v>1067</v>
      </c>
      <c r="C588" s="70" t="s">
        <v>620</v>
      </c>
      <c r="D588" s="142" t="s">
        <v>620</v>
      </c>
      <c r="E588" s="35"/>
      <c r="F588" s="79" t="str">
        <f t="shared" si="29"/>
        <v/>
      </c>
      <c r="G588" s="79" t="str">
        <f t="shared" si="30"/>
        <v/>
      </c>
    </row>
    <row r="589" spans="1:7" x14ac:dyDescent="0.35">
      <c r="A589" s="38" t="s">
        <v>1399</v>
      </c>
      <c r="B589" s="59" t="s">
        <v>1067</v>
      </c>
      <c r="C589" s="70" t="s">
        <v>620</v>
      </c>
      <c r="D589" s="142" t="s">
        <v>620</v>
      </c>
      <c r="E589" s="35"/>
      <c r="F589" s="79" t="str">
        <f t="shared" si="29"/>
        <v/>
      </c>
      <c r="G589" s="79" t="str">
        <f t="shared" si="30"/>
        <v/>
      </c>
    </row>
    <row r="590" spans="1:7" x14ac:dyDescent="0.35">
      <c r="A590" s="38" t="s">
        <v>1400</v>
      </c>
      <c r="B590" s="59" t="s">
        <v>1067</v>
      </c>
      <c r="C590" s="70" t="s">
        <v>620</v>
      </c>
      <c r="D590" s="142" t="s">
        <v>620</v>
      </c>
      <c r="E590" s="35"/>
      <c r="F590" s="79" t="str">
        <f t="shared" si="29"/>
        <v/>
      </c>
      <c r="G590" s="79" t="str">
        <f t="shared" si="30"/>
        <v/>
      </c>
    </row>
    <row r="591" spans="1:7" x14ac:dyDescent="0.35">
      <c r="A591" s="38" t="s">
        <v>1401</v>
      </c>
      <c r="B591" s="59" t="s">
        <v>1067</v>
      </c>
      <c r="C591" s="70" t="s">
        <v>620</v>
      </c>
      <c r="D591" s="142" t="s">
        <v>620</v>
      </c>
      <c r="E591" s="35"/>
      <c r="F591" s="79" t="str">
        <f t="shared" si="29"/>
        <v/>
      </c>
      <c r="G591" s="79" t="str">
        <f t="shared" si="30"/>
        <v/>
      </c>
    </row>
    <row r="592" spans="1:7" x14ac:dyDescent="0.35">
      <c r="A592" s="38" t="s">
        <v>1402</v>
      </c>
      <c r="B592" s="59" t="s">
        <v>1067</v>
      </c>
      <c r="C592" s="70" t="s">
        <v>620</v>
      </c>
      <c r="D592" s="142" t="s">
        <v>620</v>
      </c>
      <c r="E592" s="35"/>
      <c r="F592" s="79" t="str">
        <f t="shared" si="29"/>
        <v/>
      </c>
      <c r="G592" s="79" t="str">
        <f t="shared" si="30"/>
        <v/>
      </c>
    </row>
    <row r="593" spans="1:7" x14ac:dyDescent="0.35">
      <c r="A593" s="38" t="s">
        <v>1403</v>
      </c>
      <c r="B593" s="59" t="s">
        <v>1067</v>
      </c>
      <c r="C593" s="70" t="s">
        <v>620</v>
      </c>
      <c r="D593" s="142" t="s">
        <v>620</v>
      </c>
      <c r="E593" s="35"/>
      <c r="F593" s="79" t="str">
        <f t="shared" si="29"/>
        <v/>
      </c>
      <c r="G593" s="79" t="str">
        <f t="shared" si="30"/>
        <v/>
      </c>
    </row>
    <row r="594" spans="1:7" x14ac:dyDescent="0.35">
      <c r="A594" s="38" t="s">
        <v>1404</v>
      </c>
      <c r="B594" s="59" t="s">
        <v>1067</v>
      </c>
      <c r="C594" s="70" t="s">
        <v>620</v>
      </c>
      <c r="D594" s="142" t="s">
        <v>620</v>
      </c>
      <c r="E594" s="35"/>
      <c r="F594" s="79" t="str">
        <f t="shared" si="29"/>
        <v/>
      </c>
      <c r="G594" s="79" t="str">
        <f t="shared" si="30"/>
        <v/>
      </c>
    </row>
    <row r="595" spans="1:7" x14ac:dyDescent="0.35">
      <c r="A595" s="38" t="s">
        <v>1405</v>
      </c>
      <c r="B595" s="59" t="s">
        <v>1067</v>
      </c>
      <c r="C595" s="70" t="s">
        <v>620</v>
      </c>
      <c r="D595" s="142" t="s">
        <v>620</v>
      </c>
      <c r="E595" s="35"/>
      <c r="F595" s="79" t="str">
        <f t="shared" si="29"/>
        <v/>
      </c>
      <c r="G595" s="79" t="str">
        <f t="shared" si="30"/>
        <v/>
      </c>
    </row>
    <row r="596" spans="1:7" x14ac:dyDescent="0.35">
      <c r="A596" s="38" t="s">
        <v>1406</v>
      </c>
      <c r="B596" s="59" t="s">
        <v>1067</v>
      </c>
      <c r="C596" s="70" t="s">
        <v>620</v>
      </c>
      <c r="D596" s="142" t="s">
        <v>620</v>
      </c>
      <c r="E596" s="35"/>
      <c r="F596" s="79" t="str">
        <f t="shared" si="29"/>
        <v/>
      </c>
      <c r="G596" s="79" t="str">
        <f t="shared" si="30"/>
        <v/>
      </c>
    </row>
    <row r="597" spans="1:7" x14ac:dyDescent="0.35">
      <c r="A597" s="38" t="s">
        <v>1407</v>
      </c>
      <c r="B597" s="59" t="s">
        <v>1085</v>
      </c>
      <c r="C597" s="70" t="s">
        <v>620</v>
      </c>
      <c r="D597" s="142" t="s">
        <v>620</v>
      </c>
      <c r="E597" s="35"/>
      <c r="F597" s="79" t="str">
        <f t="shared" si="29"/>
        <v/>
      </c>
      <c r="G597" s="79" t="str">
        <f t="shared" si="30"/>
        <v/>
      </c>
    </row>
    <row r="598" spans="1:7" x14ac:dyDescent="0.35">
      <c r="A598" s="38" t="s">
        <v>1408</v>
      </c>
      <c r="B598" s="59" t="s">
        <v>265</v>
      </c>
      <c r="C598" s="70">
        <f>SUM(C580:C597)</f>
        <v>0</v>
      </c>
      <c r="D598" s="142">
        <f>SUM(D580:D597)</f>
        <v>0</v>
      </c>
      <c r="E598" s="35"/>
      <c r="F598" s="79" t="str">
        <f t="shared" si="29"/>
        <v/>
      </c>
      <c r="G598" s="79" t="str">
        <f t="shared" si="3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B8CA115-11D6-4864-ACE7-265157D52ABB}"/>
    <hyperlink ref="B7" location="'B1. HTT Mortgage Assets'!B166" display="7.A Residential Cover Pool" xr:uid="{D1FC9B6A-4448-41FA-9FE1-567BC8E04845}"/>
    <hyperlink ref="B8" location="'B1. HTT Mortgage Assets'!B267" display="7.B Commercial Cover Pool" xr:uid="{8CF92009-313C-4C7F-8263-8E1A72ECA04D}"/>
    <hyperlink ref="B149" location="'2. Harmonised Glossary'!A9" display="Breakdown by Interest Rate" xr:uid="{2E6100FC-DBD3-4B09-A750-BCF5F4274752}"/>
    <hyperlink ref="B179" location="'2. Harmonised Glossary'!A14" display="Non-Performing Loans (NPLs)" xr:uid="{25C8DA7C-1341-44B8-9284-79A9DBC7CD73}"/>
    <hyperlink ref="B11" location="'2. Harmonised Glossary'!A12" display="Property Type Information" xr:uid="{F08AE867-8801-4086-8BF7-174A032A8460}"/>
    <hyperlink ref="B215" location="'2. Harmonised Glossary'!A288" display="Loan to Value (LTV) Information - Un-indexed" xr:uid="{90813ABC-7127-4F7E-B777-BDC0F3E6AE4B}"/>
    <hyperlink ref="B237" location="'2. Harmonised Glossary'!A11" display="Loan to Value (LTV) Information - Indexed" xr:uid="{329216A4-5230-4D72-964D-EC1E7EDC3D7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DDCF4-8ACB-4A7E-BAEC-6996CD9739FD}">
  <sheetPr>
    <tabColor rgb="FFE36E00"/>
  </sheetPr>
  <dimension ref="A1:N179"/>
  <sheetViews>
    <sheetView topLeftCell="A57" zoomScale="60" zoomScaleNormal="60" workbookViewId="0">
      <selection activeCell="J37" sqref="J37"/>
    </sheetView>
  </sheetViews>
  <sheetFormatPr baseColWidth="10" defaultColWidth="8.81640625" defaultRowHeight="14.5" outlineLevelRow="1" x14ac:dyDescent="0.35"/>
  <cols>
    <col min="1" max="1" width="12.1796875" style="38" customWidth="1"/>
    <col min="2" max="2" width="60.7265625" style="38" customWidth="1"/>
    <col min="3" max="4" width="40.7265625" style="38" customWidth="1"/>
    <col min="5" max="5" width="7.26953125" style="38" customWidth="1"/>
    <col min="6" max="6" width="40.7265625" style="38" customWidth="1"/>
    <col min="7" max="7" width="40.7265625" style="35" customWidth="1"/>
    <col min="8" max="8" width="7.26953125" style="38" customWidth="1"/>
    <col min="9" max="9" width="71.81640625" style="38" customWidth="1"/>
    <col min="10" max="11" width="47.7265625" style="38" customWidth="1"/>
    <col min="12" max="12" width="7.26953125" style="38" customWidth="1"/>
    <col min="13" max="13" width="25.7265625" style="38" customWidth="1"/>
    <col min="14" max="14" width="25.7265625" style="35" customWidth="1"/>
    <col min="15" max="16384" width="8.81640625" style="61"/>
  </cols>
  <sheetData>
    <row r="1" spans="1:14" ht="31" x14ac:dyDescent="0.35">
      <c r="A1" s="34" t="s">
        <v>1409</v>
      </c>
      <c r="B1" s="34"/>
      <c r="C1" s="35"/>
      <c r="D1" s="35"/>
      <c r="E1" s="35"/>
      <c r="F1" s="36" t="s">
        <v>178</v>
      </c>
      <c r="H1" s="35"/>
      <c r="I1" s="34"/>
      <c r="J1" s="35"/>
      <c r="K1" s="35"/>
      <c r="L1" s="35"/>
      <c r="M1" s="35"/>
    </row>
    <row r="2" spans="1:14" ht="15" thickBot="1" x14ac:dyDescent="0.4">
      <c r="A2" s="35"/>
      <c r="B2" s="35"/>
      <c r="C2" s="35"/>
      <c r="D2" s="35"/>
      <c r="E2" s="35"/>
      <c r="F2" s="35"/>
      <c r="H2" s="112"/>
      <c r="L2" s="35"/>
      <c r="M2" s="35"/>
    </row>
    <row r="3" spans="1:14" ht="19" thickBot="1" x14ac:dyDescent="0.4">
      <c r="A3" s="39"/>
      <c r="B3" s="40" t="s">
        <v>179</v>
      </c>
      <c r="C3" s="41" t="s">
        <v>180</v>
      </c>
      <c r="D3" s="39"/>
      <c r="E3" s="39"/>
      <c r="F3" s="39"/>
      <c r="G3" s="39"/>
      <c r="H3" s="112"/>
      <c r="L3" s="35"/>
      <c r="M3" s="35"/>
    </row>
    <row r="4" spans="1:14" ht="15" thickBot="1" x14ac:dyDescent="0.4">
      <c r="H4" s="112"/>
      <c r="L4" s="35"/>
      <c r="M4" s="35"/>
    </row>
    <row r="5" spans="1:14" ht="18.5" x14ac:dyDescent="0.35">
      <c r="B5" s="43" t="s">
        <v>1410</v>
      </c>
      <c r="C5" s="42"/>
      <c r="E5" s="44"/>
      <c r="F5" s="44"/>
      <c r="H5" s="112"/>
      <c r="L5" s="35"/>
      <c r="M5" s="35"/>
    </row>
    <row r="6" spans="1:14" ht="15" thickBot="1" x14ac:dyDescent="0.4">
      <c r="B6" s="47" t="s">
        <v>1411</v>
      </c>
      <c r="H6" s="112"/>
      <c r="L6" s="35"/>
      <c r="M6" s="35"/>
    </row>
    <row r="7" spans="1:14" s="149" customFormat="1" x14ac:dyDescent="0.35">
      <c r="A7" s="38"/>
      <c r="B7" s="148"/>
      <c r="C7" s="38"/>
      <c r="D7" s="38"/>
      <c r="E7" s="38"/>
      <c r="F7" s="38"/>
      <c r="G7" s="35"/>
      <c r="H7" s="112"/>
      <c r="I7" s="38"/>
      <c r="J7" s="38"/>
      <c r="K7" s="38"/>
      <c r="L7" s="35"/>
      <c r="M7" s="35"/>
      <c r="N7" s="35"/>
    </row>
    <row r="8" spans="1:14" ht="37" x14ac:dyDescent="0.35">
      <c r="A8" s="49" t="s">
        <v>189</v>
      </c>
      <c r="B8" s="49" t="s">
        <v>1411</v>
      </c>
      <c r="C8" s="50"/>
      <c r="D8" s="50"/>
      <c r="E8" s="50"/>
      <c r="F8" s="50"/>
      <c r="G8" s="51"/>
      <c r="H8" s="112"/>
      <c r="I8" s="59"/>
      <c r="J8" s="44"/>
      <c r="K8" s="44"/>
      <c r="L8" s="44"/>
      <c r="M8" s="44"/>
    </row>
    <row r="9" spans="1:14" ht="15" customHeight="1" x14ac:dyDescent="0.35">
      <c r="A9" s="63"/>
      <c r="B9" s="64" t="s">
        <v>1412</v>
      </c>
      <c r="C9" s="63"/>
      <c r="D9" s="63"/>
      <c r="E9" s="63"/>
      <c r="F9" s="66"/>
      <c r="G9" s="66"/>
      <c r="H9" s="112"/>
      <c r="I9" s="59"/>
      <c r="J9" s="52"/>
      <c r="K9" s="52"/>
      <c r="L9" s="52"/>
      <c r="M9" s="91"/>
      <c r="N9" s="91"/>
    </row>
    <row r="10" spans="1:14" x14ac:dyDescent="0.35">
      <c r="A10" s="38" t="s">
        <v>1413</v>
      </c>
      <c r="B10" s="38" t="s">
        <v>1414</v>
      </c>
      <c r="C10" s="142" t="s">
        <v>620</v>
      </c>
      <c r="E10" s="59"/>
      <c r="F10" s="59"/>
      <c r="H10" s="112"/>
      <c r="I10" s="59"/>
      <c r="L10" s="59"/>
      <c r="M10" s="59"/>
    </row>
    <row r="11" spans="1:14" outlineLevel="1" x14ac:dyDescent="0.35">
      <c r="A11" s="38" t="s">
        <v>1415</v>
      </c>
      <c r="B11" s="85" t="s">
        <v>717</v>
      </c>
      <c r="C11" s="142"/>
      <c r="E11" s="59"/>
      <c r="F11" s="59"/>
      <c r="H11" s="112"/>
      <c r="I11" s="59"/>
      <c r="L11" s="59"/>
      <c r="M11" s="59"/>
    </row>
    <row r="12" spans="1:14" outlineLevel="1" x14ac:dyDescent="0.35">
      <c r="A12" s="38" t="s">
        <v>1416</v>
      </c>
      <c r="B12" s="85" t="s">
        <v>719</v>
      </c>
      <c r="C12" s="142"/>
      <c r="E12" s="59"/>
      <c r="F12" s="59"/>
      <c r="H12" s="112"/>
      <c r="I12" s="59"/>
      <c r="L12" s="59"/>
      <c r="M12" s="59"/>
    </row>
    <row r="13" spans="1:14" outlineLevel="1" x14ac:dyDescent="0.35">
      <c r="A13" s="38" t="s">
        <v>1417</v>
      </c>
      <c r="E13" s="59"/>
      <c r="F13" s="59"/>
      <c r="H13" s="112"/>
      <c r="I13" s="59"/>
      <c r="L13" s="59"/>
      <c r="M13" s="59"/>
    </row>
    <row r="14" spans="1:14" outlineLevel="1" x14ac:dyDescent="0.35">
      <c r="A14" s="38" t="s">
        <v>1418</v>
      </c>
      <c r="E14" s="59"/>
      <c r="F14" s="59"/>
      <c r="H14" s="112"/>
      <c r="I14" s="59"/>
      <c r="L14" s="59"/>
      <c r="M14" s="59"/>
    </row>
    <row r="15" spans="1:14" outlineLevel="1" x14ac:dyDescent="0.35">
      <c r="A15" s="38" t="s">
        <v>1419</v>
      </c>
      <c r="E15" s="59"/>
      <c r="F15" s="59"/>
      <c r="H15" s="112"/>
      <c r="I15" s="59"/>
      <c r="L15" s="59"/>
      <c r="M15" s="59"/>
    </row>
    <row r="16" spans="1:14" outlineLevel="1" x14ac:dyDescent="0.35">
      <c r="A16" s="38" t="s">
        <v>1420</v>
      </c>
      <c r="E16" s="59"/>
      <c r="F16" s="59"/>
      <c r="H16" s="112"/>
      <c r="I16" s="59"/>
      <c r="L16" s="59"/>
      <c r="M16" s="59"/>
    </row>
    <row r="17" spans="1:14" outlineLevel="1" x14ac:dyDescent="0.35">
      <c r="A17" s="38" t="s">
        <v>1421</v>
      </c>
      <c r="E17" s="59"/>
      <c r="F17" s="59"/>
      <c r="H17" s="112"/>
      <c r="I17" s="59"/>
      <c r="L17" s="59"/>
      <c r="M17" s="59"/>
    </row>
    <row r="18" spans="1:14" x14ac:dyDescent="0.35">
      <c r="A18" s="63"/>
      <c r="B18" s="63" t="s">
        <v>1422</v>
      </c>
      <c r="C18" s="63" t="s">
        <v>932</v>
      </c>
      <c r="D18" s="63" t="s">
        <v>1423</v>
      </c>
      <c r="E18" s="63"/>
      <c r="F18" s="63" t="s">
        <v>1424</v>
      </c>
      <c r="G18" s="63" t="s">
        <v>1425</v>
      </c>
      <c r="H18" s="112"/>
      <c r="I18" s="141"/>
      <c r="J18" s="52"/>
      <c r="K18" s="52"/>
      <c r="L18" s="44"/>
      <c r="M18" s="52"/>
      <c r="N18" s="52"/>
    </row>
    <row r="19" spans="1:14" x14ac:dyDescent="0.35">
      <c r="A19" s="38" t="s">
        <v>1426</v>
      </c>
      <c r="B19" s="38" t="s">
        <v>1427</v>
      </c>
      <c r="C19" s="70" t="s">
        <v>620</v>
      </c>
      <c r="D19" s="52"/>
      <c r="E19" s="52"/>
      <c r="F19" s="91"/>
      <c r="G19" s="91"/>
      <c r="H19" s="112"/>
      <c r="I19" s="59"/>
      <c r="L19" s="52"/>
      <c r="M19" s="91"/>
      <c r="N19" s="91"/>
    </row>
    <row r="20" spans="1:14" x14ac:dyDescent="0.35">
      <c r="A20" s="52"/>
      <c r="B20" s="141"/>
      <c r="C20" s="52"/>
      <c r="D20" s="52"/>
      <c r="E20" s="52"/>
      <c r="F20" s="91"/>
      <c r="G20" s="91"/>
      <c r="H20" s="112"/>
      <c r="I20" s="141"/>
      <c r="J20" s="52"/>
      <c r="K20" s="52"/>
      <c r="L20" s="52"/>
      <c r="M20" s="91"/>
      <c r="N20" s="91"/>
    </row>
    <row r="21" spans="1:14" x14ac:dyDescent="0.35">
      <c r="B21" s="38" t="s">
        <v>937</v>
      </c>
      <c r="C21" s="52"/>
      <c r="D21" s="52"/>
      <c r="E21" s="52"/>
      <c r="F21" s="91"/>
      <c r="G21" s="91"/>
      <c r="H21" s="112"/>
      <c r="I21" s="59"/>
      <c r="J21" s="52"/>
      <c r="K21" s="52"/>
      <c r="L21" s="52"/>
      <c r="M21" s="91"/>
      <c r="N21" s="91"/>
    </row>
    <row r="22" spans="1:14" x14ac:dyDescent="0.35">
      <c r="A22" s="38" t="s">
        <v>1428</v>
      </c>
      <c r="B22" s="59" t="s">
        <v>1067</v>
      </c>
      <c r="C22" s="70" t="s">
        <v>620</v>
      </c>
      <c r="D22" s="142" t="s">
        <v>620</v>
      </c>
      <c r="E22" s="59"/>
      <c r="F22" s="79" t="str">
        <f>IF($C$37=0,"",IF(C22="[for completion]","",C22/$C$37))</f>
        <v/>
      </c>
      <c r="G22" s="79" t="str">
        <f>IF($D$37=0,"",IF(D22="[for completion]","",D22/$D$37))</f>
        <v/>
      </c>
      <c r="H22" s="112"/>
      <c r="I22" s="59"/>
      <c r="L22" s="59"/>
      <c r="M22" s="80"/>
      <c r="N22" s="80"/>
    </row>
    <row r="23" spans="1:14" x14ac:dyDescent="0.35">
      <c r="A23" s="38" t="s">
        <v>1429</v>
      </c>
      <c r="B23" s="59" t="s">
        <v>1067</v>
      </c>
      <c r="C23" s="70" t="s">
        <v>620</v>
      </c>
      <c r="D23" s="142" t="s">
        <v>620</v>
      </c>
      <c r="E23" s="59"/>
      <c r="F23" s="79" t="str">
        <f t="shared" ref="F23:F36" si="0">IF($C$37=0,"",IF(C23="[for completion]","",C23/$C$37))</f>
        <v/>
      </c>
      <c r="G23" s="79" t="str">
        <f t="shared" ref="G23:G36" si="1">IF($D$37=0,"",IF(D23="[for completion]","",D23/$D$37))</f>
        <v/>
      </c>
      <c r="H23" s="112"/>
      <c r="I23" s="59"/>
      <c r="L23" s="59"/>
      <c r="M23" s="80"/>
      <c r="N23" s="80"/>
    </row>
    <row r="24" spans="1:14" x14ac:dyDescent="0.35">
      <c r="A24" s="38" t="s">
        <v>1430</v>
      </c>
      <c r="B24" s="59" t="s">
        <v>1067</v>
      </c>
      <c r="C24" s="70" t="s">
        <v>620</v>
      </c>
      <c r="D24" s="142" t="s">
        <v>620</v>
      </c>
      <c r="F24" s="79" t="str">
        <f t="shared" si="0"/>
        <v/>
      </c>
      <c r="G24" s="79" t="str">
        <f t="shared" si="1"/>
        <v/>
      </c>
      <c r="H24" s="112"/>
      <c r="I24" s="59"/>
      <c r="M24" s="80"/>
      <c r="N24" s="80"/>
    </row>
    <row r="25" spans="1:14" x14ac:dyDescent="0.35">
      <c r="A25" s="38" t="s">
        <v>1431</v>
      </c>
      <c r="B25" s="59" t="s">
        <v>1067</v>
      </c>
      <c r="C25" s="70" t="s">
        <v>620</v>
      </c>
      <c r="D25" s="142" t="s">
        <v>620</v>
      </c>
      <c r="E25" s="76"/>
      <c r="F25" s="79" t="str">
        <f t="shared" si="0"/>
        <v/>
      </c>
      <c r="G25" s="79" t="str">
        <f t="shared" si="1"/>
        <v/>
      </c>
      <c r="H25" s="112"/>
      <c r="I25" s="59"/>
      <c r="L25" s="76"/>
      <c r="M25" s="80"/>
      <c r="N25" s="80"/>
    </row>
    <row r="26" spans="1:14" x14ac:dyDescent="0.35">
      <c r="A26" s="38" t="s">
        <v>1432</v>
      </c>
      <c r="B26" s="59" t="s">
        <v>1067</v>
      </c>
      <c r="C26" s="70" t="s">
        <v>620</v>
      </c>
      <c r="D26" s="142" t="s">
        <v>620</v>
      </c>
      <c r="E26" s="76"/>
      <c r="F26" s="79" t="str">
        <f t="shared" si="0"/>
        <v/>
      </c>
      <c r="G26" s="79" t="str">
        <f t="shared" si="1"/>
        <v/>
      </c>
      <c r="H26" s="112"/>
      <c r="I26" s="59"/>
      <c r="L26" s="76"/>
      <c r="M26" s="80"/>
      <c r="N26" s="80"/>
    </row>
    <row r="27" spans="1:14" x14ac:dyDescent="0.35">
      <c r="A27" s="38" t="s">
        <v>1433</v>
      </c>
      <c r="B27" s="59" t="s">
        <v>1067</v>
      </c>
      <c r="C27" s="70" t="s">
        <v>620</v>
      </c>
      <c r="D27" s="142" t="s">
        <v>620</v>
      </c>
      <c r="E27" s="76"/>
      <c r="F27" s="79" t="str">
        <f t="shared" si="0"/>
        <v/>
      </c>
      <c r="G27" s="79" t="str">
        <f t="shared" si="1"/>
        <v/>
      </c>
      <c r="H27" s="112"/>
      <c r="I27" s="59"/>
      <c r="L27" s="76"/>
      <c r="M27" s="80"/>
      <c r="N27" s="80"/>
    </row>
    <row r="28" spans="1:14" x14ac:dyDescent="0.35">
      <c r="A28" s="38" t="s">
        <v>1434</v>
      </c>
      <c r="B28" s="59" t="s">
        <v>1067</v>
      </c>
      <c r="C28" s="70" t="s">
        <v>620</v>
      </c>
      <c r="D28" s="142" t="s">
        <v>620</v>
      </c>
      <c r="E28" s="76"/>
      <c r="F28" s="79" t="str">
        <f t="shared" si="0"/>
        <v/>
      </c>
      <c r="G28" s="79" t="str">
        <f t="shared" si="1"/>
        <v/>
      </c>
      <c r="H28" s="112"/>
      <c r="I28" s="59"/>
      <c r="L28" s="76"/>
      <c r="M28" s="80"/>
      <c r="N28" s="80"/>
    </row>
    <row r="29" spans="1:14" x14ac:dyDescent="0.35">
      <c r="A29" s="38" t="s">
        <v>1435</v>
      </c>
      <c r="B29" s="59" t="s">
        <v>1067</v>
      </c>
      <c r="C29" s="70" t="s">
        <v>620</v>
      </c>
      <c r="D29" s="142" t="s">
        <v>620</v>
      </c>
      <c r="E29" s="76"/>
      <c r="F29" s="79" t="str">
        <f t="shared" si="0"/>
        <v/>
      </c>
      <c r="G29" s="79" t="str">
        <f t="shared" si="1"/>
        <v/>
      </c>
      <c r="H29" s="112"/>
      <c r="I29" s="59"/>
      <c r="L29" s="76"/>
      <c r="M29" s="80"/>
      <c r="N29" s="80"/>
    </row>
    <row r="30" spans="1:14" x14ac:dyDescent="0.35">
      <c r="A30" s="38" t="s">
        <v>1436</v>
      </c>
      <c r="B30" s="59" t="s">
        <v>1067</v>
      </c>
      <c r="C30" s="70" t="s">
        <v>620</v>
      </c>
      <c r="D30" s="142" t="s">
        <v>620</v>
      </c>
      <c r="E30" s="76"/>
      <c r="F30" s="79" t="str">
        <f t="shared" si="0"/>
        <v/>
      </c>
      <c r="G30" s="79" t="str">
        <f t="shared" si="1"/>
        <v/>
      </c>
      <c r="H30" s="112"/>
      <c r="I30" s="59"/>
      <c r="L30" s="76"/>
      <c r="M30" s="80"/>
      <c r="N30" s="80"/>
    </row>
    <row r="31" spans="1:14" x14ac:dyDescent="0.35">
      <c r="A31" s="38" t="s">
        <v>1437</v>
      </c>
      <c r="B31" s="59" t="s">
        <v>1067</v>
      </c>
      <c r="C31" s="70" t="s">
        <v>620</v>
      </c>
      <c r="D31" s="142" t="s">
        <v>620</v>
      </c>
      <c r="E31" s="76"/>
      <c r="F31" s="79" t="str">
        <f t="shared" si="0"/>
        <v/>
      </c>
      <c r="G31" s="79" t="str">
        <f t="shared" si="1"/>
        <v/>
      </c>
      <c r="H31" s="112"/>
      <c r="I31" s="59"/>
      <c r="L31" s="76"/>
      <c r="M31" s="80"/>
      <c r="N31" s="80"/>
    </row>
    <row r="32" spans="1:14" x14ac:dyDescent="0.35">
      <c r="A32" s="38" t="s">
        <v>1438</v>
      </c>
      <c r="B32" s="59" t="s">
        <v>1067</v>
      </c>
      <c r="C32" s="70" t="s">
        <v>620</v>
      </c>
      <c r="D32" s="142" t="s">
        <v>620</v>
      </c>
      <c r="E32" s="76"/>
      <c r="F32" s="79" t="str">
        <f t="shared" si="0"/>
        <v/>
      </c>
      <c r="G32" s="79" t="str">
        <f t="shared" si="1"/>
        <v/>
      </c>
      <c r="H32" s="112"/>
      <c r="I32" s="59"/>
      <c r="L32" s="76"/>
      <c r="M32" s="80"/>
      <c r="N32" s="80"/>
    </row>
    <row r="33" spans="1:14" x14ac:dyDescent="0.35">
      <c r="A33" s="38" t="s">
        <v>1439</v>
      </c>
      <c r="B33" s="59" t="s">
        <v>1067</v>
      </c>
      <c r="C33" s="70" t="s">
        <v>620</v>
      </c>
      <c r="D33" s="142" t="s">
        <v>620</v>
      </c>
      <c r="E33" s="76"/>
      <c r="F33" s="79" t="str">
        <f t="shared" si="0"/>
        <v/>
      </c>
      <c r="G33" s="79" t="str">
        <f t="shared" si="1"/>
        <v/>
      </c>
      <c r="H33" s="112"/>
      <c r="I33" s="59"/>
      <c r="L33" s="76"/>
      <c r="M33" s="80"/>
      <c r="N33" s="80"/>
    </row>
    <row r="34" spans="1:14" x14ac:dyDescent="0.35">
      <c r="A34" s="38" t="s">
        <v>1440</v>
      </c>
      <c r="B34" s="59" t="s">
        <v>1067</v>
      </c>
      <c r="C34" s="70" t="s">
        <v>620</v>
      </c>
      <c r="D34" s="142" t="s">
        <v>620</v>
      </c>
      <c r="E34" s="76"/>
      <c r="F34" s="79" t="str">
        <f t="shared" si="0"/>
        <v/>
      </c>
      <c r="G34" s="79" t="str">
        <f t="shared" si="1"/>
        <v/>
      </c>
      <c r="H34" s="112"/>
      <c r="I34" s="59"/>
      <c r="L34" s="76"/>
      <c r="M34" s="80"/>
      <c r="N34" s="80"/>
    </row>
    <row r="35" spans="1:14" x14ac:dyDescent="0.35">
      <c r="A35" s="38" t="s">
        <v>1441</v>
      </c>
      <c r="B35" s="59" t="s">
        <v>1067</v>
      </c>
      <c r="C35" s="70" t="s">
        <v>620</v>
      </c>
      <c r="D35" s="142" t="s">
        <v>620</v>
      </c>
      <c r="E35" s="76"/>
      <c r="F35" s="79" t="str">
        <f t="shared" si="0"/>
        <v/>
      </c>
      <c r="G35" s="79" t="str">
        <f t="shared" si="1"/>
        <v/>
      </c>
      <c r="H35" s="112"/>
      <c r="I35" s="59"/>
      <c r="L35" s="76"/>
      <c r="M35" s="80"/>
      <c r="N35" s="80"/>
    </row>
    <row r="36" spans="1:14" x14ac:dyDescent="0.35">
      <c r="A36" s="38" t="s">
        <v>1442</v>
      </c>
      <c r="B36" s="59" t="s">
        <v>1067</v>
      </c>
      <c r="C36" s="70" t="s">
        <v>620</v>
      </c>
      <c r="D36" s="142" t="s">
        <v>620</v>
      </c>
      <c r="E36" s="76"/>
      <c r="F36" s="79" t="str">
        <f t="shared" si="0"/>
        <v/>
      </c>
      <c r="G36" s="79" t="str">
        <f t="shared" si="1"/>
        <v/>
      </c>
      <c r="H36" s="112"/>
      <c r="I36" s="59"/>
      <c r="L36" s="76"/>
      <c r="M36" s="80"/>
      <c r="N36" s="80"/>
    </row>
    <row r="37" spans="1:14" x14ac:dyDescent="0.35">
      <c r="A37" s="38" t="s">
        <v>1443</v>
      </c>
      <c r="B37" s="82" t="s">
        <v>265</v>
      </c>
      <c r="C37" s="83">
        <f>SUM(C22:C36)</f>
        <v>0</v>
      </c>
      <c r="D37" s="78">
        <f>SUM(D22:D36)</f>
        <v>0</v>
      </c>
      <c r="E37" s="76"/>
      <c r="F37" s="84">
        <f>SUM(F22:F36)</f>
        <v>0</v>
      </c>
      <c r="G37" s="84">
        <f>SUM(G22:G36)</f>
        <v>0</v>
      </c>
      <c r="H37" s="112"/>
      <c r="I37" s="82"/>
      <c r="J37" s="59"/>
      <c r="K37" s="59"/>
      <c r="L37" s="76"/>
      <c r="M37" s="87"/>
      <c r="N37" s="87"/>
    </row>
    <row r="38" spans="1:14" x14ac:dyDescent="0.35">
      <c r="A38" s="63"/>
      <c r="B38" s="64" t="s">
        <v>1444</v>
      </c>
      <c r="C38" s="63" t="s">
        <v>223</v>
      </c>
      <c r="D38" s="63"/>
      <c r="E38" s="65"/>
      <c r="F38" s="63" t="s">
        <v>1424</v>
      </c>
      <c r="G38" s="63"/>
      <c r="H38" s="112"/>
      <c r="I38" s="141"/>
      <c r="J38" s="52"/>
      <c r="K38" s="52"/>
      <c r="L38" s="44"/>
      <c r="M38" s="52"/>
      <c r="N38" s="52"/>
    </row>
    <row r="39" spans="1:14" x14ac:dyDescent="0.35">
      <c r="A39" s="38" t="s">
        <v>1445</v>
      </c>
      <c r="B39" s="59" t="s">
        <v>1446</v>
      </c>
      <c r="C39" s="70" t="s">
        <v>620</v>
      </c>
      <c r="E39" s="150"/>
      <c r="F39" s="79" t="str">
        <f>IF($C$42=0,"",IF(C39="[for completion]","",C39/$C$42))</f>
        <v/>
      </c>
      <c r="G39" s="78"/>
      <c r="H39" s="112"/>
      <c r="I39" s="59"/>
      <c r="L39" s="150"/>
      <c r="M39" s="80"/>
      <c r="N39" s="78"/>
    </row>
    <row r="40" spans="1:14" x14ac:dyDescent="0.35">
      <c r="A40" s="38" t="s">
        <v>1447</v>
      </c>
      <c r="B40" s="59" t="s">
        <v>1448</v>
      </c>
      <c r="C40" s="70" t="s">
        <v>620</v>
      </c>
      <c r="E40" s="150"/>
      <c r="F40" s="79" t="str">
        <f>IF($C$42=0,"",IF(C40="[for completion]","",C40/$C$42))</f>
        <v/>
      </c>
      <c r="G40" s="78"/>
      <c r="H40" s="112"/>
      <c r="I40" s="59"/>
      <c r="L40" s="150"/>
      <c r="M40" s="80"/>
      <c r="N40" s="78"/>
    </row>
    <row r="41" spans="1:14" x14ac:dyDescent="0.35">
      <c r="A41" s="38" t="s">
        <v>1449</v>
      </c>
      <c r="B41" s="59" t="s">
        <v>263</v>
      </c>
      <c r="C41" s="70" t="s">
        <v>620</v>
      </c>
      <c r="E41" s="76"/>
      <c r="F41" s="79" t="str">
        <f>IF($C$42=0,"",IF(C41="[for completion]","",C41/$C$42))</f>
        <v/>
      </c>
      <c r="G41" s="78"/>
      <c r="H41" s="112"/>
      <c r="I41" s="59"/>
      <c r="L41" s="76"/>
      <c r="M41" s="80"/>
      <c r="N41" s="78"/>
    </row>
    <row r="42" spans="1:14" x14ac:dyDescent="0.35">
      <c r="A42" s="38" t="s">
        <v>1450</v>
      </c>
      <c r="B42" s="82" t="s">
        <v>265</v>
      </c>
      <c r="C42" s="83">
        <f>SUM(C39:C41)</f>
        <v>0</v>
      </c>
      <c r="D42" s="59"/>
      <c r="E42" s="76"/>
      <c r="F42" s="84">
        <f>SUM(F39:F41)</f>
        <v>0</v>
      </c>
      <c r="G42" s="78"/>
      <c r="H42" s="112"/>
      <c r="I42" s="59"/>
      <c r="L42" s="76"/>
      <c r="M42" s="80"/>
      <c r="N42" s="78"/>
    </row>
    <row r="43" spans="1:14" outlineLevel="1" x14ac:dyDescent="0.35">
      <c r="A43" s="38" t="s">
        <v>1451</v>
      </c>
      <c r="B43" s="82"/>
      <c r="C43" s="59"/>
      <c r="D43" s="59"/>
      <c r="E43" s="76"/>
      <c r="F43" s="87"/>
      <c r="G43" s="78"/>
      <c r="H43" s="112"/>
      <c r="I43" s="59"/>
      <c r="L43" s="76"/>
      <c r="M43" s="80"/>
      <c r="N43" s="78"/>
    </row>
    <row r="44" spans="1:14" outlineLevel="1" x14ac:dyDescent="0.35">
      <c r="A44" s="38" t="s">
        <v>1452</v>
      </c>
      <c r="B44" s="82"/>
      <c r="C44" s="59"/>
      <c r="D44" s="59"/>
      <c r="E44" s="76"/>
      <c r="F44" s="87"/>
      <c r="G44" s="78"/>
      <c r="H44" s="112"/>
      <c r="I44" s="59"/>
      <c r="L44" s="76"/>
      <c r="M44" s="80"/>
      <c r="N44" s="78"/>
    </row>
    <row r="45" spans="1:14" outlineLevel="1" x14ac:dyDescent="0.35">
      <c r="A45" s="38" t="s">
        <v>1453</v>
      </c>
      <c r="B45" s="59"/>
      <c r="E45" s="76"/>
      <c r="F45" s="80"/>
      <c r="G45" s="78"/>
      <c r="H45" s="112"/>
      <c r="I45" s="59"/>
      <c r="L45" s="76"/>
      <c r="M45" s="80"/>
      <c r="N45" s="78"/>
    </row>
    <row r="46" spans="1:14" outlineLevel="1" x14ac:dyDescent="0.35">
      <c r="A46" s="38" t="s">
        <v>1454</v>
      </c>
      <c r="B46" s="59"/>
      <c r="E46" s="76"/>
      <c r="F46" s="80"/>
      <c r="G46" s="78"/>
      <c r="H46" s="112"/>
      <c r="I46" s="59"/>
      <c r="L46" s="76"/>
      <c r="M46" s="80"/>
      <c r="N46" s="78"/>
    </row>
    <row r="47" spans="1:14" outlineLevel="1" x14ac:dyDescent="0.35">
      <c r="A47" s="38" t="s">
        <v>1455</v>
      </c>
      <c r="B47" s="59"/>
      <c r="E47" s="76"/>
      <c r="F47" s="80"/>
      <c r="G47" s="78"/>
      <c r="H47" s="112"/>
      <c r="I47" s="59"/>
      <c r="L47" s="76"/>
      <c r="M47" s="80"/>
      <c r="N47" s="78"/>
    </row>
    <row r="48" spans="1:14" ht="15" customHeight="1" x14ac:dyDescent="0.35">
      <c r="A48" s="63"/>
      <c r="B48" s="64" t="s">
        <v>735</v>
      </c>
      <c r="C48" s="63" t="s">
        <v>1424</v>
      </c>
      <c r="D48" s="63"/>
      <c r="E48" s="65"/>
      <c r="F48" s="66"/>
      <c r="G48" s="66"/>
      <c r="H48" s="112"/>
      <c r="I48" s="141"/>
      <c r="J48" s="52"/>
      <c r="K48" s="52"/>
      <c r="L48" s="44"/>
      <c r="M48" s="91"/>
      <c r="N48" s="91"/>
    </row>
    <row r="49" spans="1:14" x14ac:dyDescent="0.35">
      <c r="A49" s="38" t="s">
        <v>1456</v>
      </c>
      <c r="B49" s="130" t="s">
        <v>737</v>
      </c>
      <c r="C49" s="73">
        <f>SUM(C50:C76)</f>
        <v>0</v>
      </c>
      <c r="G49" s="38"/>
      <c r="H49" s="112"/>
      <c r="I49" s="44"/>
      <c r="N49" s="38"/>
    </row>
    <row r="50" spans="1:14" x14ac:dyDescent="0.35">
      <c r="A50" s="38" t="s">
        <v>1457</v>
      </c>
      <c r="B50" s="38" t="s">
        <v>739</v>
      </c>
      <c r="C50" s="73" t="s">
        <v>620</v>
      </c>
      <c r="G50" s="38"/>
      <c r="H50" s="112"/>
      <c r="N50" s="38"/>
    </row>
    <row r="51" spans="1:14" x14ac:dyDescent="0.35">
      <c r="A51" s="38" t="s">
        <v>1458</v>
      </c>
      <c r="B51" s="38" t="s">
        <v>741</v>
      </c>
      <c r="C51" s="73" t="s">
        <v>620</v>
      </c>
      <c r="G51" s="38"/>
      <c r="H51" s="112"/>
      <c r="N51" s="38"/>
    </row>
    <row r="52" spans="1:14" x14ac:dyDescent="0.35">
      <c r="A52" s="38" t="s">
        <v>1459</v>
      </c>
      <c r="B52" s="38" t="s">
        <v>743</v>
      </c>
      <c r="C52" s="73" t="s">
        <v>620</v>
      </c>
      <c r="G52" s="38"/>
      <c r="H52" s="112"/>
      <c r="N52" s="38"/>
    </row>
    <row r="53" spans="1:14" x14ac:dyDescent="0.35">
      <c r="A53" s="38" t="s">
        <v>1460</v>
      </c>
      <c r="B53" s="38" t="s">
        <v>745</v>
      </c>
      <c r="C53" s="73" t="s">
        <v>620</v>
      </c>
      <c r="G53" s="38"/>
      <c r="H53" s="112"/>
      <c r="N53" s="38"/>
    </row>
    <row r="54" spans="1:14" x14ac:dyDescent="0.35">
      <c r="A54" s="38" t="s">
        <v>1461</v>
      </c>
      <c r="B54" s="38" t="s">
        <v>747</v>
      </c>
      <c r="C54" s="73" t="s">
        <v>620</v>
      </c>
      <c r="G54" s="38"/>
      <c r="H54" s="112"/>
      <c r="N54" s="38"/>
    </row>
    <row r="55" spans="1:14" x14ac:dyDescent="0.35">
      <c r="A55" s="38" t="s">
        <v>1462</v>
      </c>
      <c r="B55" s="38" t="s">
        <v>749</v>
      </c>
      <c r="C55" s="73" t="s">
        <v>620</v>
      </c>
      <c r="G55" s="38"/>
      <c r="H55" s="112"/>
      <c r="N55" s="38"/>
    </row>
    <row r="56" spans="1:14" x14ac:dyDescent="0.35">
      <c r="A56" s="38" t="s">
        <v>1463</v>
      </c>
      <c r="B56" s="38" t="s">
        <v>751</v>
      </c>
      <c r="C56" s="73" t="s">
        <v>620</v>
      </c>
      <c r="G56" s="38"/>
      <c r="H56" s="112"/>
      <c r="N56" s="38"/>
    </row>
    <row r="57" spans="1:14" x14ac:dyDescent="0.35">
      <c r="A57" s="38" t="s">
        <v>1464</v>
      </c>
      <c r="B57" s="38" t="s">
        <v>753</v>
      </c>
      <c r="C57" s="73" t="s">
        <v>620</v>
      </c>
      <c r="G57" s="38"/>
      <c r="H57" s="112"/>
      <c r="N57" s="38"/>
    </row>
    <row r="58" spans="1:14" x14ac:dyDescent="0.35">
      <c r="A58" s="38" t="s">
        <v>1465</v>
      </c>
      <c r="B58" s="38" t="s">
        <v>755</v>
      </c>
      <c r="C58" s="73" t="s">
        <v>620</v>
      </c>
      <c r="G58" s="38"/>
      <c r="H58" s="112"/>
      <c r="N58" s="38"/>
    </row>
    <row r="59" spans="1:14" x14ac:dyDescent="0.35">
      <c r="A59" s="38" t="s">
        <v>1466</v>
      </c>
      <c r="B59" s="38" t="s">
        <v>163</v>
      </c>
      <c r="C59" s="73" t="s">
        <v>620</v>
      </c>
      <c r="G59" s="38"/>
      <c r="H59" s="112"/>
      <c r="N59" s="38"/>
    </row>
    <row r="60" spans="1:14" x14ac:dyDescent="0.35">
      <c r="A60" s="38" t="s">
        <v>1467</v>
      </c>
      <c r="B60" s="38" t="s">
        <v>758</v>
      </c>
      <c r="C60" s="73" t="s">
        <v>620</v>
      </c>
      <c r="G60" s="38"/>
      <c r="H60" s="112"/>
      <c r="N60" s="38"/>
    </row>
    <row r="61" spans="1:14" x14ac:dyDescent="0.35">
      <c r="A61" s="38" t="s">
        <v>1468</v>
      </c>
      <c r="B61" s="38" t="s">
        <v>760</v>
      </c>
      <c r="C61" s="73" t="s">
        <v>620</v>
      </c>
      <c r="G61" s="38"/>
      <c r="H61" s="112"/>
      <c r="N61" s="38"/>
    </row>
    <row r="62" spans="1:14" x14ac:dyDescent="0.35">
      <c r="A62" s="38" t="s">
        <v>1469</v>
      </c>
      <c r="B62" s="38" t="s">
        <v>762</v>
      </c>
      <c r="C62" s="73" t="s">
        <v>620</v>
      </c>
      <c r="G62" s="38"/>
      <c r="H62" s="112"/>
      <c r="N62" s="38"/>
    </row>
    <row r="63" spans="1:14" x14ac:dyDescent="0.35">
      <c r="A63" s="38" t="s">
        <v>1470</v>
      </c>
      <c r="B63" s="38" t="s">
        <v>764</v>
      </c>
      <c r="C63" s="73" t="s">
        <v>620</v>
      </c>
      <c r="G63" s="38"/>
      <c r="H63" s="112"/>
      <c r="N63" s="38"/>
    </row>
    <row r="64" spans="1:14" x14ac:dyDescent="0.35">
      <c r="A64" s="38" t="s">
        <v>1471</v>
      </c>
      <c r="B64" s="38" t="s">
        <v>766</v>
      </c>
      <c r="C64" s="73" t="s">
        <v>620</v>
      </c>
      <c r="G64" s="38"/>
      <c r="H64" s="112"/>
      <c r="N64" s="38"/>
    </row>
    <row r="65" spans="1:14" x14ac:dyDescent="0.35">
      <c r="A65" s="38" t="s">
        <v>1472</v>
      </c>
      <c r="B65" s="38" t="s">
        <v>768</v>
      </c>
      <c r="C65" s="73" t="s">
        <v>620</v>
      </c>
      <c r="G65" s="38"/>
      <c r="H65" s="112"/>
      <c r="N65" s="38"/>
    </row>
    <row r="66" spans="1:14" x14ac:dyDescent="0.35">
      <c r="A66" s="38" t="s">
        <v>1473</v>
      </c>
      <c r="B66" s="38" t="s">
        <v>770</v>
      </c>
      <c r="C66" s="73" t="s">
        <v>620</v>
      </c>
      <c r="G66" s="38"/>
      <c r="H66" s="112"/>
      <c r="N66" s="38"/>
    </row>
    <row r="67" spans="1:14" x14ac:dyDescent="0.35">
      <c r="A67" s="38" t="s">
        <v>1474</v>
      </c>
      <c r="B67" s="38" t="s">
        <v>772</v>
      </c>
      <c r="C67" s="73" t="s">
        <v>620</v>
      </c>
      <c r="G67" s="38"/>
      <c r="H67" s="112"/>
      <c r="N67" s="38"/>
    </row>
    <row r="68" spans="1:14" x14ac:dyDescent="0.35">
      <c r="A68" s="38" t="s">
        <v>1475</v>
      </c>
      <c r="B68" s="38" t="s">
        <v>774</v>
      </c>
      <c r="C68" s="73" t="s">
        <v>620</v>
      </c>
      <c r="G68" s="38"/>
      <c r="H68" s="112"/>
      <c r="N68" s="38"/>
    </row>
    <row r="69" spans="1:14" x14ac:dyDescent="0.35">
      <c r="A69" s="38" t="s">
        <v>1476</v>
      </c>
      <c r="B69" s="38" t="s">
        <v>776</v>
      </c>
      <c r="C69" s="73" t="s">
        <v>620</v>
      </c>
      <c r="G69" s="38"/>
      <c r="H69" s="112"/>
      <c r="N69" s="38"/>
    </row>
    <row r="70" spans="1:14" x14ac:dyDescent="0.35">
      <c r="A70" s="38" t="s">
        <v>1477</v>
      </c>
      <c r="B70" s="38" t="s">
        <v>778</v>
      </c>
      <c r="C70" s="73" t="s">
        <v>620</v>
      </c>
      <c r="G70" s="38"/>
      <c r="H70" s="112"/>
      <c r="N70" s="38"/>
    </row>
    <row r="71" spans="1:14" x14ac:dyDescent="0.35">
      <c r="A71" s="38" t="s">
        <v>1478</v>
      </c>
      <c r="B71" s="38" t="s">
        <v>780</v>
      </c>
      <c r="C71" s="73" t="s">
        <v>620</v>
      </c>
      <c r="G71" s="38"/>
      <c r="H71" s="112"/>
      <c r="N71" s="38"/>
    </row>
    <row r="72" spans="1:14" x14ac:dyDescent="0.35">
      <c r="A72" s="38" t="s">
        <v>1479</v>
      </c>
      <c r="B72" s="38" t="s">
        <v>782</v>
      </c>
      <c r="C72" s="73" t="s">
        <v>620</v>
      </c>
      <c r="G72" s="38"/>
      <c r="H72" s="112"/>
      <c r="N72" s="38"/>
    </row>
    <row r="73" spans="1:14" x14ac:dyDescent="0.35">
      <c r="A73" s="38" t="s">
        <v>1480</v>
      </c>
      <c r="B73" s="38" t="s">
        <v>784</v>
      </c>
      <c r="C73" s="73" t="s">
        <v>620</v>
      </c>
      <c r="G73" s="38"/>
      <c r="H73" s="112"/>
      <c r="N73" s="38"/>
    </row>
    <row r="74" spans="1:14" x14ac:dyDescent="0.35">
      <c r="A74" s="38" t="s">
        <v>1481</v>
      </c>
      <c r="B74" s="38" t="s">
        <v>786</v>
      </c>
      <c r="C74" s="73" t="s">
        <v>620</v>
      </c>
      <c r="G74" s="38"/>
      <c r="H74" s="112"/>
      <c r="N74" s="38"/>
    </row>
    <row r="75" spans="1:14" x14ac:dyDescent="0.35">
      <c r="A75" s="38" t="s">
        <v>1482</v>
      </c>
      <c r="B75" s="38" t="s">
        <v>788</v>
      </c>
      <c r="C75" s="73" t="s">
        <v>620</v>
      </c>
      <c r="G75" s="38"/>
      <c r="H75" s="112"/>
      <c r="N75" s="38"/>
    </row>
    <row r="76" spans="1:14" x14ac:dyDescent="0.35">
      <c r="A76" s="38" t="s">
        <v>1483</v>
      </c>
      <c r="B76" s="38" t="s">
        <v>790</v>
      </c>
      <c r="C76" s="73" t="s">
        <v>620</v>
      </c>
      <c r="G76" s="38"/>
      <c r="H76" s="112"/>
      <c r="N76" s="38"/>
    </row>
    <row r="77" spans="1:14" x14ac:dyDescent="0.35">
      <c r="A77" s="38" t="s">
        <v>1484</v>
      </c>
      <c r="B77" s="130" t="s">
        <v>463</v>
      </c>
      <c r="C77" s="73">
        <f>SUM(C78:C80)</f>
        <v>0</v>
      </c>
      <c r="G77" s="38"/>
      <c r="H77" s="112"/>
      <c r="I77" s="44"/>
      <c r="N77" s="38"/>
    </row>
    <row r="78" spans="1:14" x14ac:dyDescent="0.35">
      <c r="A78" s="38" t="s">
        <v>1485</v>
      </c>
      <c r="B78" s="38" t="s">
        <v>793</v>
      </c>
      <c r="C78" s="73" t="s">
        <v>620</v>
      </c>
      <c r="G78" s="38"/>
      <c r="H78" s="112"/>
      <c r="N78" s="38"/>
    </row>
    <row r="79" spans="1:14" x14ac:dyDescent="0.35">
      <c r="A79" s="38" t="s">
        <v>1486</v>
      </c>
      <c r="B79" s="38" t="s">
        <v>795</v>
      </c>
      <c r="C79" s="73" t="s">
        <v>620</v>
      </c>
      <c r="G79" s="38"/>
      <c r="H79" s="112"/>
      <c r="N79" s="38"/>
    </row>
    <row r="80" spans="1:14" x14ac:dyDescent="0.35">
      <c r="A80" s="38" t="s">
        <v>1487</v>
      </c>
      <c r="B80" s="38" t="s">
        <v>797</v>
      </c>
      <c r="C80" s="73" t="s">
        <v>620</v>
      </c>
      <c r="G80" s="38"/>
      <c r="H80" s="112"/>
      <c r="N80" s="38"/>
    </row>
    <row r="81" spans="1:14" x14ac:dyDescent="0.35">
      <c r="A81" s="38" t="s">
        <v>1488</v>
      </c>
      <c r="B81" s="130" t="s">
        <v>263</v>
      </c>
      <c r="C81" s="73">
        <f>SUM(C82:C92)</f>
        <v>0</v>
      </c>
      <c r="G81" s="38"/>
      <c r="H81" s="112"/>
      <c r="I81" s="44"/>
      <c r="N81" s="38"/>
    </row>
    <row r="82" spans="1:14" x14ac:dyDescent="0.35">
      <c r="A82" s="38" t="s">
        <v>1489</v>
      </c>
      <c r="B82" s="59" t="s">
        <v>465</v>
      </c>
      <c r="C82" s="73" t="s">
        <v>620</v>
      </c>
      <c r="G82" s="38"/>
      <c r="H82" s="112"/>
      <c r="I82" s="59"/>
      <c r="N82" s="38"/>
    </row>
    <row r="83" spans="1:14" x14ac:dyDescent="0.35">
      <c r="A83" s="38" t="s">
        <v>1490</v>
      </c>
      <c r="B83" s="38" t="s">
        <v>801</v>
      </c>
      <c r="C83" s="73" t="s">
        <v>620</v>
      </c>
      <c r="G83" s="38"/>
      <c r="H83" s="112"/>
      <c r="I83" s="59"/>
      <c r="N83" s="38"/>
    </row>
    <row r="84" spans="1:14" x14ac:dyDescent="0.35">
      <c r="A84" s="38" t="s">
        <v>1491</v>
      </c>
      <c r="B84" s="59" t="s">
        <v>467</v>
      </c>
      <c r="C84" s="73" t="s">
        <v>620</v>
      </c>
      <c r="G84" s="38"/>
      <c r="H84" s="112"/>
      <c r="I84" s="59"/>
      <c r="N84" s="38"/>
    </row>
    <row r="85" spans="1:14" x14ac:dyDescent="0.35">
      <c r="A85" s="38" t="s">
        <v>1492</v>
      </c>
      <c r="B85" s="59" t="s">
        <v>469</v>
      </c>
      <c r="C85" s="73" t="s">
        <v>620</v>
      </c>
      <c r="G85" s="38"/>
      <c r="H85" s="112"/>
      <c r="I85" s="59"/>
      <c r="N85" s="38"/>
    </row>
    <row r="86" spans="1:14" x14ac:dyDescent="0.35">
      <c r="A86" s="38" t="s">
        <v>1493</v>
      </c>
      <c r="B86" s="59" t="s">
        <v>471</v>
      </c>
      <c r="C86" s="73" t="s">
        <v>620</v>
      </c>
      <c r="G86" s="38"/>
      <c r="H86" s="112"/>
      <c r="I86" s="59"/>
      <c r="N86" s="38"/>
    </row>
    <row r="87" spans="1:14" x14ac:dyDescent="0.35">
      <c r="A87" s="38" t="s">
        <v>1494</v>
      </c>
      <c r="B87" s="59" t="s">
        <v>473</v>
      </c>
      <c r="C87" s="73" t="s">
        <v>620</v>
      </c>
      <c r="G87" s="38"/>
      <c r="H87" s="112"/>
      <c r="I87" s="59"/>
      <c r="N87" s="38"/>
    </row>
    <row r="88" spans="1:14" x14ac:dyDescent="0.35">
      <c r="A88" s="38" t="s">
        <v>1495</v>
      </c>
      <c r="B88" s="59" t="s">
        <v>475</v>
      </c>
      <c r="C88" s="73" t="s">
        <v>620</v>
      </c>
      <c r="G88" s="38"/>
      <c r="H88" s="112"/>
      <c r="I88" s="59"/>
      <c r="N88" s="38"/>
    </row>
    <row r="89" spans="1:14" x14ac:dyDescent="0.35">
      <c r="A89" s="38" t="s">
        <v>1496</v>
      </c>
      <c r="B89" s="59" t="s">
        <v>477</v>
      </c>
      <c r="C89" s="73" t="s">
        <v>620</v>
      </c>
      <c r="G89" s="38"/>
      <c r="H89" s="112"/>
      <c r="I89" s="59"/>
      <c r="N89" s="38"/>
    </row>
    <row r="90" spans="1:14" x14ac:dyDescent="0.35">
      <c r="A90" s="38" t="s">
        <v>1497</v>
      </c>
      <c r="B90" s="59" t="s">
        <v>479</v>
      </c>
      <c r="C90" s="73" t="s">
        <v>620</v>
      </c>
      <c r="G90" s="38"/>
      <c r="H90" s="112"/>
      <c r="I90" s="59"/>
      <c r="N90" s="38"/>
    </row>
    <row r="91" spans="1:14" x14ac:dyDescent="0.35">
      <c r="A91" s="38" t="s">
        <v>1498</v>
      </c>
      <c r="B91" s="59" t="s">
        <v>481</v>
      </c>
      <c r="C91" s="73" t="s">
        <v>620</v>
      </c>
      <c r="G91" s="38"/>
      <c r="H91" s="112"/>
      <c r="I91" s="59"/>
      <c r="N91" s="38"/>
    </row>
    <row r="92" spans="1:14" x14ac:dyDescent="0.35">
      <c r="A92" s="38" t="s">
        <v>1499</v>
      </c>
      <c r="B92" s="59" t="s">
        <v>263</v>
      </c>
      <c r="C92" s="73" t="s">
        <v>620</v>
      </c>
      <c r="G92" s="38"/>
      <c r="H92" s="112"/>
      <c r="I92" s="59"/>
      <c r="N92" s="38"/>
    </row>
    <row r="93" spans="1:14" outlineLevel="1" x14ac:dyDescent="0.35">
      <c r="A93" s="38" t="s">
        <v>1500</v>
      </c>
      <c r="B93" s="85" t="s">
        <v>267</v>
      </c>
      <c r="C93" s="73"/>
      <c r="G93" s="38"/>
      <c r="H93" s="112"/>
      <c r="I93" s="59"/>
      <c r="N93" s="38"/>
    </row>
    <row r="94" spans="1:14" outlineLevel="1" x14ac:dyDescent="0.35">
      <c r="A94" s="38" t="s">
        <v>1501</v>
      </c>
      <c r="B94" s="85" t="s">
        <v>267</v>
      </c>
      <c r="C94" s="73"/>
      <c r="G94" s="38"/>
      <c r="H94" s="112"/>
      <c r="I94" s="59"/>
      <c r="N94" s="38"/>
    </row>
    <row r="95" spans="1:14" outlineLevel="1" x14ac:dyDescent="0.35">
      <c r="A95" s="38" t="s">
        <v>1502</v>
      </c>
      <c r="B95" s="85" t="s">
        <v>267</v>
      </c>
      <c r="C95" s="73"/>
      <c r="G95" s="38"/>
      <c r="H95" s="112"/>
      <c r="I95" s="59"/>
      <c r="N95" s="38"/>
    </row>
    <row r="96" spans="1:14" outlineLevel="1" x14ac:dyDescent="0.35">
      <c r="A96" s="38" t="s">
        <v>1503</v>
      </c>
      <c r="B96" s="85" t="s">
        <v>267</v>
      </c>
      <c r="C96" s="73"/>
      <c r="G96" s="38"/>
      <c r="H96" s="112"/>
      <c r="I96" s="59"/>
      <c r="N96" s="38"/>
    </row>
    <row r="97" spans="1:14" outlineLevel="1" x14ac:dyDescent="0.35">
      <c r="A97" s="38" t="s">
        <v>1504</v>
      </c>
      <c r="B97" s="85" t="s">
        <v>267</v>
      </c>
      <c r="C97" s="73"/>
      <c r="G97" s="38"/>
      <c r="H97" s="112"/>
      <c r="I97" s="59"/>
      <c r="N97" s="38"/>
    </row>
    <row r="98" spans="1:14" outlineLevel="1" x14ac:dyDescent="0.35">
      <c r="A98" s="38" t="s">
        <v>1505</v>
      </c>
      <c r="B98" s="85" t="s">
        <v>267</v>
      </c>
      <c r="C98" s="73"/>
      <c r="G98" s="38"/>
      <c r="H98" s="112"/>
      <c r="I98" s="59"/>
      <c r="N98" s="38"/>
    </row>
    <row r="99" spans="1:14" outlineLevel="1" x14ac:dyDescent="0.35">
      <c r="A99" s="38" t="s">
        <v>1506</v>
      </c>
      <c r="B99" s="85" t="s">
        <v>267</v>
      </c>
      <c r="C99" s="73"/>
      <c r="G99" s="38"/>
      <c r="H99" s="112"/>
      <c r="I99" s="59"/>
      <c r="N99" s="38"/>
    </row>
    <row r="100" spans="1:14" outlineLevel="1" x14ac:dyDescent="0.35">
      <c r="A100" s="38" t="s">
        <v>1507</v>
      </c>
      <c r="B100" s="85" t="s">
        <v>267</v>
      </c>
      <c r="C100" s="73"/>
      <c r="G100" s="38"/>
      <c r="H100" s="112"/>
      <c r="I100" s="59"/>
      <c r="N100" s="38"/>
    </row>
    <row r="101" spans="1:14" outlineLevel="1" x14ac:dyDescent="0.35">
      <c r="A101" s="38" t="s">
        <v>1508</v>
      </c>
      <c r="B101" s="85" t="s">
        <v>267</v>
      </c>
      <c r="C101" s="73"/>
      <c r="G101" s="38"/>
      <c r="H101" s="112"/>
      <c r="I101" s="59"/>
      <c r="N101" s="38"/>
    </row>
    <row r="102" spans="1:14" outlineLevel="1" x14ac:dyDescent="0.35">
      <c r="A102" s="38" t="s">
        <v>1509</v>
      </c>
      <c r="B102" s="85" t="s">
        <v>267</v>
      </c>
      <c r="C102" s="73"/>
      <c r="G102" s="38"/>
      <c r="H102" s="112"/>
      <c r="I102" s="59"/>
      <c r="N102" s="38"/>
    </row>
    <row r="103" spans="1:14" ht="15" customHeight="1" x14ac:dyDescent="0.35">
      <c r="A103" s="63"/>
      <c r="B103" s="151" t="s">
        <v>821</v>
      </c>
      <c r="C103" s="152" t="s">
        <v>1424</v>
      </c>
      <c r="D103" s="63"/>
      <c r="E103" s="65"/>
      <c r="F103" s="63"/>
      <c r="G103" s="66"/>
      <c r="H103" s="112"/>
      <c r="I103" s="141"/>
      <c r="J103" s="52"/>
      <c r="K103" s="52"/>
      <c r="L103" s="44"/>
      <c r="M103" s="52"/>
      <c r="N103" s="91"/>
    </row>
    <row r="104" spans="1:14" x14ac:dyDescent="0.35">
      <c r="A104" s="38" t="s">
        <v>1510</v>
      </c>
      <c r="B104" s="59" t="s">
        <v>1067</v>
      </c>
      <c r="C104" s="73" t="s">
        <v>620</v>
      </c>
      <c r="G104" s="38"/>
      <c r="H104" s="112"/>
      <c r="I104" s="59"/>
      <c r="N104" s="38"/>
    </row>
    <row r="105" spans="1:14" x14ac:dyDescent="0.35">
      <c r="A105" s="38" t="s">
        <v>1511</v>
      </c>
      <c r="B105" s="59" t="s">
        <v>1067</v>
      </c>
      <c r="C105" s="73" t="s">
        <v>620</v>
      </c>
      <c r="G105" s="38"/>
      <c r="H105" s="112"/>
      <c r="I105" s="59"/>
      <c r="N105" s="38"/>
    </row>
    <row r="106" spans="1:14" x14ac:dyDescent="0.35">
      <c r="A106" s="38" t="s">
        <v>1512</v>
      </c>
      <c r="B106" s="59" t="s">
        <v>1067</v>
      </c>
      <c r="C106" s="73" t="s">
        <v>620</v>
      </c>
      <c r="G106" s="38"/>
      <c r="H106" s="112"/>
      <c r="I106" s="59"/>
      <c r="N106" s="38"/>
    </row>
    <row r="107" spans="1:14" x14ac:dyDescent="0.35">
      <c r="A107" s="38" t="s">
        <v>1513</v>
      </c>
      <c r="B107" s="59" t="s">
        <v>1067</v>
      </c>
      <c r="C107" s="73" t="s">
        <v>620</v>
      </c>
      <c r="G107" s="38"/>
      <c r="H107" s="112"/>
      <c r="I107" s="59"/>
      <c r="N107" s="38"/>
    </row>
    <row r="108" spans="1:14" x14ac:dyDescent="0.35">
      <c r="A108" s="38" t="s">
        <v>1514</v>
      </c>
      <c r="B108" s="59" t="s">
        <v>1067</v>
      </c>
      <c r="C108" s="73" t="s">
        <v>620</v>
      </c>
      <c r="G108" s="38"/>
      <c r="H108" s="112"/>
      <c r="I108" s="59"/>
      <c r="N108" s="38"/>
    </row>
    <row r="109" spans="1:14" x14ac:dyDescent="0.35">
      <c r="A109" s="38" t="s">
        <v>1515</v>
      </c>
      <c r="B109" s="59" t="s">
        <v>1067</v>
      </c>
      <c r="C109" s="73" t="s">
        <v>620</v>
      </c>
      <c r="G109" s="38"/>
      <c r="H109" s="112"/>
      <c r="I109" s="59"/>
      <c r="N109" s="38"/>
    </row>
    <row r="110" spans="1:14" x14ac:dyDescent="0.35">
      <c r="A110" s="38" t="s">
        <v>1516</v>
      </c>
      <c r="B110" s="59" t="s">
        <v>1067</v>
      </c>
      <c r="C110" s="73" t="s">
        <v>620</v>
      </c>
      <c r="G110" s="38"/>
      <c r="H110" s="112"/>
      <c r="I110" s="59"/>
      <c r="N110" s="38"/>
    </row>
    <row r="111" spans="1:14" x14ac:dyDescent="0.35">
      <c r="A111" s="38" t="s">
        <v>1517</v>
      </c>
      <c r="B111" s="59" t="s">
        <v>1067</v>
      </c>
      <c r="C111" s="73" t="s">
        <v>620</v>
      </c>
      <c r="G111" s="38"/>
      <c r="H111" s="112"/>
      <c r="I111" s="59"/>
      <c r="N111" s="38"/>
    </row>
    <row r="112" spans="1:14" x14ac:dyDescent="0.35">
      <c r="A112" s="38" t="s">
        <v>1518</v>
      </c>
      <c r="B112" s="59" t="s">
        <v>1067</v>
      </c>
      <c r="C112" s="73" t="s">
        <v>620</v>
      </c>
      <c r="G112" s="38"/>
      <c r="H112" s="112"/>
      <c r="I112" s="59"/>
      <c r="N112" s="38"/>
    </row>
    <row r="113" spans="1:14" x14ac:dyDescent="0.35">
      <c r="A113" s="38" t="s">
        <v>1519</v>
      </c>
      <c r="B113" s="59" t="s">
        <v>1067</v>
      </c>
      <c r="C113" s="73" t="s">
        <v>620</v>
      </c>
      <c r="G113" s="38"/>
      <c r="H113" s="112"/>
      <c r="I113" s="59"/>
      <c r="N113" s="38"/>
    </row>
    <row r="114" spans="1:14" x14ac:dyDescent="0.35">
      <c r="A114" s="38" t="s">
        <v>1520</v>
      </c>
      <c r="B114" s="59" t="s">
        <v>1067</v>
      </c>
      <c r="C114" s="73" t="s">
        <v>620</v>
      </c>
      <c r="G114" s="38"/>
      <c r="H114" s="112"/>
      <c r="I114" s="59"/>
      <c r="N114" s="38"/>
    </row>
    <row r="115" spans="1:14" x14ac:dyDescent="0.35">
      <c r="A115" s="38" t="s">
        <v>1521</v>
      </c>
      <c r="B115" s="59" t="s">
        <v>1067</v>
      </c>
      <c r="C115" s="73" t="s">
        <v>620</v>
      </c>
      <c r="G115" s="38"/>
      <c r="H115" s="112"/>
      <c r="I115" s="59"/>
      <c r="N115" s="38"/>
    </row>
    <row r="116" spans="1:14" x14ac:dyDescent="0.35">
      <c r="A116" s="38" t="s">
        <v>1522</v>
      </c>
      <c r="B116" s="59" t="s">
        <v>1067</v>
      </c>
      <c r="C116" s="73" t="s">
        <v>620</v>
      </c>
      <c r="G116" s="38"/>
      <c r="H116" s="112"/>
      <c r="I116" s="59"/>
      <c r="N116" s="38"/>
    </row>
    <row r="117" spans="1:14" x14ac:dyDescent="0.35">
      <c r="A117" s="38" t="s">
        <v>1523</v>
      </c>
      <c r="B117" s="59" t="s">
        <v>1067</v>
      </c>
      <c r="C117" s="73" t="s">
        <v>620</v>
      </c>
      <c r="G117" s="38"/>
      <c r="H117" s="112"/>
      <c r="I117" s="59"/>
      <c r="N117" s="38"/>
    </row>
    <row r="118" spans="1:14" x14ac:dyDescent="0.35">
      <c r="A118" s="38" t="s">
        <v>1524</v>
      </c>
      <c r="B118" s="59" t="s">
        <v>1067</v>
      </c>
      <c r="C118" s="73" t="s">
        <v>620</v>
      </c>
      <c r="G118" s="38"/>
      <c r="H118" s="112"/>
      <c r="I118" s="59"/>
      <c r="N118" s="38"/>
    </row>
    <row r="119" spans="1:14" x14ac:dyDescent="0.35">
      <c r="A119" s="38" t="s">
        <v>1525</v>
      </c>
      <c r="B119" s="59" t="s">
        <v>1067</v>
      </c>
      <c r="C119" s="73" t="s">
        <v>620</v>
      </c>
      <c r="G119" s="38"/>
      <c r="H119" s="112"/>
      <c r="I119" s="59"/>
      <c r="N119" s="38"/>
    </row>
    <row r="120" spans="1:14" x14ac:dyDescent="0.35">
      <c r="A120" s="38" t="s">
        <v>1526</v>
      </c>
      <c r="B120" s="59" t="s">
        <v>1067</v>
      </c>
      <c r="C120" s="73" t="s">
        <v>620</v>
      </c>
      <c r="G120" s="38"/>
      <c r="H120" s="112"/>
      <c r="I120" s="59"/>
      <c r="N120" s="38"/>
    </row>
    <row r="121" spans="1:14" x14ac:dyDescent="0.35">
      <c r="A121" s="38" t="s">
        <v>1527</v>
      </c>
      <c r="B121" s="59" t="s">
        <v>1067</v>
      </c>
      <c r="C121" s="73" t="s">
        <v>620</v>
      </c>
      <c r="G121" s="38"/>
      <c r="H121" s="112"/>
      <c r="I121" s="59"/>
      <c r="N121" s="38"/>
    </row>
    <row r="122" spans="1:14" x14ac:dyDescent="0.35">
      <c r="A122" s="38" t="s">
        <v>1528</v>
      </c>
      <c r="B122" s="59" t="s">
        <v>1067</v>
      </c>
      <c r="C122" s="73" t="s">
        <v>620</v>
      </c>
      <c r="G122" s="38"/>
      <c r="H122" s="112"/>
      <c r="I122" s="59"/>
      <c r="N122" s="38"/>
    </row>
    <row r="123" spans="1:14" x14ac:dyDescent="0.35">
      <c r="A123" s="38" t="s">
        <v>1529</v>
      </c>
      <c r="B123" s="59" t="s">
        <v>1067</v>
      </c>
      <c r="C123" s="73" t="s">
        <v>620</v>
      </c>
      <c r="G123" s="38"/>
      <c r="H123" s="112"/>
      <c r="I123" s="59"/>
      <c r="N123" s="38"/>
    </row>
    <row r="124" spans="1:14" x14ac:dyDescent="0.35">
      <c r="A124" s="38" t="s">
        <v>1530</v>
      </c>
      <c r="B124" s="59" t="s">
        <v>1067</v>
      </c>
      <c r="C124" s="73" t="s">
        <v>620</v>
      </c>
      <c r="G124" s="38"/>
      <c r="H124" s="112"/>
      <c r="I124" s="59"/>
      <c r="N124" s="38"/>
    </row>
    <row r="125" spans="1:14" x14ac:dyDescent="0.35">
      <c r="A125" s="38" t="s">
        <v>1531</v>
      </c>
      <c r="B125" s="59" t="s">
        <v>1067</v>
      </c>
      <c r="C125" s="73" t="s">
        <v>620</v>
      </c>
      <c r="G125" s="38"/>
      <c r="H125" s="112"/>
      <c r="I125" s="59"/>
      <c r="N125" s="38"/>
    </row>
    <row r="126" spans="1:14" x14ac:dyDescent="0.35">
      <c r="A126" s="38" t="s">
        <v>1532</v>
      </c>
      <c r="B126" s="59" t="s">
        <v>1067</v>
      </c>
      <c r="C126" s="73" t="s">
        <v>620</v>
      </c>
      <c r="G126" s="38"/>
      <c r="H126" s="112"/>
      <c r="I126" s="59"/>
      <c r="N126" s="38"/>
    </row>
    <row r="127" spans="1:14" x14ac:dyDescent="0.35">
      <c r="A127" s="38" t="s">
        <v>1533</v>
      </c>
      <c r="B127" s="59" t="s">
        <v>1067</v>
      </c>
      <c r="C127" s="73" t="s">
        <v>620</v>
      </c>
      <c r="G127" s="38"/>
      <c r="H127" s="112"/>
      <c r="I127" s="59"/>
      <c r="N127" s="38"/>
    </row>
    <row r="128" spans="1:14" x14ac:dyDescent="0.35">
      <c r="A128" s="38" t="s">
        <v>1534</v>
      </c>
      <c r="B128" s="59" t="s">
        <v>1067</v>
      </c>
      <c r="C128" s="38" t="s">
        <v>620</v>
      </c>
      <c r="G128" s="38"/>
      <c r="H128" s="112"/>
      <c r="I128" s="59"/>
      <c r="N128" s="38"/>
    </row>
    <row r="129" spans="1:14" x14ac:dyDescent="0.35">
      <c r="A129" s="63"/>
      <c r="B129" s="64" t="s">
        <v>885</v>
      </c>
      <c r="C129" s="63" t="s">
        <v>1424</v>
      </c>
      <c r="D129" s="63"/>
      <c r="E129" s="63"/>
      <c r="F129" s="66"/>
      <c r="G129" s="66"/>
      <c r="H129" s="112"/>
      <c r="I129" s="141"/>
      <c r="J129" s="52"/>
      <c r="K129" s="52"/>
      <c r="L129" s="52"/>
      <c r="M129" s="91"/>
      <c r="N129" s="91"/>
    </row>
    <row r="130" spans="1:14" x14ac:dyDescent="0.35">
      <c r="A130" s="38" t="s">
        <v>1535</v>
      </c>
      <c r="B130" s="38" t="s">
        <v>887</v>
      </c>
      <c r="C130" s="73" t="s">
        <v>620</v>
      </c>
      <c r="D130" s="112"/>
      <c r="E130" s="112"/>
      <c r="F130" s="112"/>
      <c r="G130" s="112"/>
      <c r="H130" s="112"/>
      <c r="K130" s="112"/>
      <c r="L130" s="112"/>
      <c r="M130" s="112"/>
      <c r="N130" s="112"/>
    </row>
    <row r="131" spans="1:14" x14ac:dyDescent="0.35">
      <c r="A131" s="38" t="s">
        <v>1536</v>
      </c>
      <c r="B131" s="38" t="s">
        <v>889</v>
      </c>
      <c r="C131" s="73" t="s">
        <v>620</v>
      </c>
      <c r="D131" s="112"/>
      <c r="E131" s="112"/>
      <c r="F131" s="112"/>
      <c r="G131" s="112"/>
      <c r="H131" s="112"/>
      <c r="K131" s="112"/>
      <c r="L131" s="112"/>
      <c r="M131" s="112"/>
      <c r="N131" s="112"/>
    </row>
    <row r="132" spans="1:14" x14ac:dyDescent="0.35">
      <c r="A132" s="38" t="s">
        <v>1537</v>
      </c>
      <c r="B132" s="38" t="s">
        <v>263</v>
      </c>
      <c r="C132" s="73" t="s">
        <v>620</v>
      </c>
      <c r="D132" s="112"/>
      <c r="E132" s="112"/>
      <c r="F132" s="112"/>
      <c r="G132" s="112"/>
      <c r="H132" s="112"/>
      <c r="K132" s="112"/>
      <c r="L132" s="112"/>
      <c r="M132" s="112"/>
      <c r="N132" s="112"/>
    </row>
    <row r="133" spans="1:14" outlineLevel="1" x14ac:dyDescent="0.35">
      <c r="A133" s="38" t="s">
        <v>1538</v>
      </c>
      <c r="C133" s="73"/>
      <c r="D133" s="112"/>
      <c r="E133" s="112"/>
      <c r="F133" s="112"/>
      <c r="G133" s="112"/>
      <c r="H133" s="112"/>
      <c r="K133" s="112"/>
      <c r="L133" s="112"/>
      <c r="M133" s="112"/>
      <c r="N133" s="112"/>
    </row>
    <row r="134" spans="1:14" outlineLevel="1" x14ac:dyDescent="0.35">
      <c r="A134" s="38" t="s">
        <v>1539</v>
      </c>
      <c r="C134" s="73"/>
      <c r="D134" s="112"/>
      <c r="E134" s="112"/>
      <c r="F134" s="112"/>
      <c r="G134" s="112"/>
      <c r="H134" s="112"/>
      <c r="K134" s="112"/>
      <c r="L134" s="112"/>
      <c r="M134" s="112"/>
      <c r="N134" s="112"/>
    </row>
    <row r="135" spans="1:14" outlineLevel="1" x14ac:dyDescent="0.35">
      <c r="A135" s="38" t="s">
        <v>1540</v>
      </c>
      <c r="C135" s="73"/>
      <c r="D135" s="112"/>
      <c r="E135" s="112"/>
      <c r="F135" s="112"/>
      <c r="G135" s="112"/>
      <c r="H135" s="112"/>
      <c r="K135" s="112"/>
      <c r="L135" s="112"/>
      <c r="M135" s="112"/>
      <c r="N135" s="112"/>
    </row>
    <row r="136" spans="1:14" outlineLevel="1" x14ac:dyDescent="0.35">
      <c r="A136" s="38" t="s">
        <v>1541</v>
      </c>
      <c r="C136" s="73"/>
      <c r="D136" s="112"/>
      <c r="E136" s="112"/>
      <c r="F136" s="112"/>
      <c r="G136" s="112"/>
      <c r="H136" s="112"/>
      <c r="K136" s="112"/>
      <c r="L136" s="112"/>
      <c r="M136" s="112"/>
      <c r="N136" s="112"/>
    </row>
    <row r="137" spans="1:14" x14ac:dyDescent="0.35">
      <c r="A137" s="63"/>
      <c r="B137" s="64" t="s">
        <v>897</v>
      </c>
      <c r="C137" s="63" t="s">
        <v>1424</v>
      </c>
      <c r="D137" s="63"/>
      <c r="E137" s="63"/>
      <c r="F137" s="66"/>
      <c r="G137" s="66"/>
      <c r="H137" s="112"/>
      <c r="I137" s="141"/>
      <c r="J137" s="52"/>
      <c r="K137" s="52"/>
      <c r="L137" s="52"/>
      <c r="M137" s="91"/>
      <c r="N137" s="91"/>
    </row>
    <row r="138" spans="1:14" x14ac:dyDescent="0.35">
      <c r="A138" s="38" t="s">
        <v>1542</v>
      </c>
      <c r="B138" s="38" t="s">
        <v>899</v>
      </c>
      <c r="C138" s="73" t="s">
        <v>620</v>
      </c>
      <c r="D138" s="150"/>
      <c r="E138" s="150"/>
      <c r="F138" s="76"/>
      <c r="G138" s="78"/>
      <c r="H138" s="112"/>
      <c r="K138" s="150"/>
      <c r="L138" s="150"/>
      <c r="M138" s="76"/>
      <c r="N138" s="78"/>
    </row>
    <row r="139" spans="1:14" x14ac:dyDescent="0.35">
      <c r="A139" s="38" t="s">
        <v>1543</v>
      </c>
      <c r="B139" s="38" t="s">
        <v>901</v>
      </c>
      <c r="C139" s="73" t="s">
        <v>620</v>
      </c>
      <c r="D139" s="150"/>
      <c r="E139" s="150"/>
      <c r="F139" s="76"/>
      <c r="G139" s="78"/>
      <c r="H139" s="112"/>
      <c r="K139" s="150"/>
      <c r="L139" s="150"/>
      <c r="M139" s="76"/>
      <c r="N139" s="78"/>
    </row>
    <row r="140" spans="1:14" x14ac:dyDescent="0.35">
      <c r="A140" s="38" t="s">
        <v>1544</v>
      </c>
      <c r="B140" s="38" t="s">
        <v>263</v>
      </c>
      <c r="C140" s="73" t="s">
        <v>620</v>
      </c>
      <c r="D140" s="150"/>
      <c r="E140" s="150"/>
      <c r="F140" s="76"/>
      <c r="G140" s="78"/>
      <c r="H140" s="112"/>
      <c r="K140" s="150"/>
      <c r="L140" s="150"/>
      <c r="M140" s="76"/>
      <c r="N140" s="78"/>
    </row>
    <row r="141" spans="1:14" outlineLevel="1" x14ac:dyDescent="0.35">
      <c r="A141" s="38" t="s">
        <v>1545</v>
      </c>
      <c r="C141" s="73"/>
      <c r="D141" s="150"/>
      <c r="E141" s="150"/>
      <c r="F141" s="76"/>
      <c r="G141" s="78"/>
      <c r="H141" s="112"/>
      <c r="K141" s="150"/>
      <c r="L141" s="150"/>
      <c r="M141" s="76"/>
      <c r="N141" s="78"/>
    </row>
    <row r="142" spans="1:14" outlineLevel="1" x14ac:dyDescent="0.35">
      <c r="A142" s="38" t="s">
        <v>1546</v>
      </c>
      <c r="C142" s="73"/>
      <c r="D142" s="150"/>
      <c r="E142" s="150"/>
      <c r="F142" s="76"/>
      <c r="G142" s="78"/>
      <c r="H142" s="112"/>
      <c r="K142" s="150"/>
      <c r="L142" s="150"/>
      <c r="M142" s="76"/>
      <c r="N142" s="78"/>
    </row>
    <row r="143" spans="1:14" outlineLevel="1" x14ac:dyDescent="0.35">
      <c r="A143" s="38" t="s">
        <v>1547</v>
      </c>
      <c r="C143" s="73"/>
      <c r="D143" s="150"/>
      <c r="E143" s="150"/>
      <c r="F143" s="76"/>
      <c r="G143" s="78"/>
      <c r="H143" s="112"/>
      <c r="K143" s="150"/>
      <c r="L143" s="150"/>
      <c r="M143" s="76"/>
      <c r="N143" s="78"/>
    </row>
    <row r="144" spans="1:14" outlineLevel="1" x14ac:dyDescent="0.35">
      <c r="A144" s="38" t="s">
        <v>1548</v>
      </c>
      <c r="C144" s="73"/>
      <c r="D144" s="150"/>
      <c r="E144" s="150"/>
      <c r="F144" s="76"/>
      <c r="G144" s="78"/>
      <c r="H144" s="112"/>
      <c r="K144" s="150"/>
      <c r="L144" s="150"/>
      <c r="M144" s="76"/>
      <c r="N144" s="78"/>
    </row>
    <row r="145" spans="1:14" outlineLevel="1" x14ac:dyDescent="0.35">
      <c r="A145" s="38" t="s">
        <v>1549</v>
      </c>
      <c r="C145" s="73"/>
      <c r="D145" s="150"/>
      <c r="E145" s="150"/>
      <c r="F145" s="76"/>
      <c r="G145" s="78"/>
      <c r="H145" s="112"/>
      <c r="K145" s="150"/>
      <c r="L145" s="150"/>
      <c r="M145" s="76"/>
      <c r="N145" s="78"/>
    </row>
    <row r="146" spans="1:14" outlineLevel="1" x14ac:dyDescent="0.35">
      <c r="A146" s="38" t="s">
        <v>1550</v>
      </c>
      <c r="C146" s="73"/>
      <c r="D146" s="150"/>
      <c r="E146" s="150"/>
      <c r="F146" s="76"/>
      <c r="G146" s="78"/>
      <c r="H146" s="112"/>
      <c r="K146" s="150"/>
      <c r="L146" s="150"/>
      <c r="M146" s="76"/>
      <c r="N146" s="78"/>
    </row>
    <row r="147" spans="1:14" x14ac:dyDescent="0.35">
      <c r="A147" s="63"/>
      <c r="B147" s="64" t="s">
        <v>1551</v>
      </c>
      <c r="C147" s="63" t="s">
        <v>223</v>
      </c>
      <c r="D147" s="63"/>
      <c r="E147" s="63"/>
      <c r="F147" s="63" t="s">
        <v>1424</v>
      </c>
      <c r="G147" s="66"/>
      <c r="H147" s="112"/>
      <c r="I147" s="141"/>
      <c r="J147" s="52"/>
      <c r="K147" s="52"/>
      <c r="L147" s="52"/>
      <c r="M147" s="52"/>
      <c r="N147" s="91"/>
    </row>
    <row r="148" spans="1:14" x14ac:dyDescent="0.35">
      <c r="A148" s="38" t="s">
        <v>1552</v>
      </c>
      <c r="B148" s="59" t="s">
        <v>1553</v>
      </c>
      <c r="C148" s="70" t="s">
        <v>620</v>
      </c>
      <c r="D148" s="150"/>
      <c r="E148" s="150"/>
      <c r="F148" s="79" t="str">
        <f>IF($C$152=0,"",IF(C148="[for completion]","",C148/$C$152))</f>
        <v/>
      </c>
      <c r="G148" s="78"/>
      <c r="H148" s="112"/>
      <c r="I148" s="59"/>
      <c r="K148" s="150"/>
      <c r="L148" s="150"/>
      <c r="M148" s="80"/>
      <c r="N148" s="78"/>
    </row>
    <row r="149" spans="1:14" x14ac:dyDescent="0.35">
      <c r="A149" s="38" t="s">
        <v>1554</v>
      </c>
      <c r="B149" s="59" t="s">
        <v>1555</v>
      </c>
      <c r="C149" s="70" t="s">
        <v>620</v>
      </c>
      <c r="D149" s="150"/>
      <c r="E149" s="150"/>
      <c r="F149" s="79" t="str">
        <f>IF($C$152=0,"",IF(C149="[for completion]","",C149/$C$152))</f>
        <v/>
      </c>
      <c r="G149" s="78"/>
      <c r="H149" s="112"/>
      <c r="I149" s="59"/>
      <c r="K149" s="150"/>
      <c r="L149" s="150"/>
      <c r="M149" s="80"/>
      <c r="N149" s="78"/>
    </row>
    <row r="150" spans="1:14" x14ac:dyDescent="0.35">
      <c r="A150" s="38" t="s">
        <v>1556</v>
      </c>
      <c r="B150" s="59" t="s">
        <v>1557</v>
      </c>
      <c r="C150" s="70" t="s">
        <v>620</v>
      </c>
      <c r="D150" s="150"/>
      <c r="E150" s="150"/>
      <c r="F150" s="79" t="str">
        <f>IF($C$152=0,"",IF(C150="[for completion]","",C150/$C$152))</f>
        <v/>
      </c>
      <c r="G150" s="78"/>
      <c r="H150" s="112"/>
      <c r="I150" s="59"/>
      <c r="K150" s="150"/>
      <c r="L150" s="150"/>
      <c r="M150" s="80"/>
      <c r="N150" s="78"/>
    </row>
    <row r="151" spans="1:14" ht="15" customHeight="1" x14ac:dyDescent="0.35">
      <c r="A151" s="38" t="s">
        <v>1558</v>
      </c>
      <c r="B151" s="59" t="s">
        <v>1559</v>
      </c>
      <c r="C151" s="70" t="s">
        <v>620</v>
      </c>
      <c r="D151" s="150"/>
      <c r="E151" s="150"/>
      <c r="F151" s="79" t="str">
        <f>IF($C$152=0,"",IF(C151="[for completion]","",C151/$C$152))</f>
        <v/>
      </c>
      <c r="G151" s="78"/>
      <c r="H151" s="112"/>
      <c r="I151" s="59"/>
      <c r="K151" s="150"/>
      <c r="L151" s="150"/>
      <c r="M151" s="80"/>
      <c r="N151" s="78"/>
    </row>
    <row r="152" spans="1:14" ht="15" customHeight="1" x14ac:dyDescent="0.35">
      <c r="A152" s="38" t="s">
        <v>1560</v>
      </c>
      <c r="B152" s="82" t="s">
        <v>265</v>
      </c>
      <c r="C152" s="83">
        <f>SUM(C148:C151)</f>
        <v>0</v>
      </c>
      <c r="D152" s="150"/>
      <c r="E152" s="150"/>
      <c r="F152" s="73">
        <f>SUM(F148:F151)</f>
        <v>0</v>
      </c>
      <c r="G152" s="78"/>
      <c r="H152" s="112"/>
      <c r="I152" s="59"/>
      <c r="K152" s="150"/>
      <c r="L152" s="150"/>
      <c r="M152" s="80"/>
      <c r="N152" s="78"/>
    </row>
    <row r="153" spans="1:14" ht="15" customHeight="1" outlineLevel="1" x14ac:dyDescent="0.35">
      <c r="A153" s="38" t="s">
        <v>1561</v>
      </c>
      <c r="B153" s="85" t="s">
        <v>1562</v>
      </c>
      <c r="D153" s="150"/>
      <c r="E153" s="150"/>
      <c r="F153" s="79" t="str">
        <f>IF($C$152=0,"",IF(C153="[for completion]","",C153/$C$152))</f>
        <v/>
      </c>
      <c r="G153" s="78"/>
      <c r="H153" s="112"/>
      <c r="I153" s="59"/>
      <c r="K153" s="150"/>
      <c r="L153" s="150"/>
      <c r="M153" s="80"/>
      <c r="N153" s="78"/>
    </row>
    <row r="154" spans="1:14" ht="15" customHeight="1" outlineLevel="1" x14ac:dyDescent="0.35">
      <c r="A154" s="38" t="s">
        <v>1563</v>
      </c>
      <c r="B154" s="85" t="s">
        <v>1564</v>
      </c>
      <c r="D154" s="150"/>
      <c r="E154" s="150"/>
      <c r="F154" s="79" t="str">
        <f t="shared" ref="F154:F159" si="2">IF($C$152=0,"",IF(C154="[for completion]","",C154/$C$152))</f>
        <v/>
      </c>
      <c r="G154" s="78"/>
      <c r="H154" s="112"/>
      <c r="I154" s="59"/>
      <c r="K154" s="150"/>
      <c r="L154" s="150"/>
      <c r="M154" s="80"/>
      <c r="N154" s="78"/>
    </row>
    <row r="155" spans="1:14" ht="15" customHeight="1" outlineLevel="1" x14ac:dyDescent="0.35">
      <c r="A155" s="38" t="s">
        <v>1565</v>
      </c>
      <c r="B155" s="85" t="s">
        <v>1566</v>
      </c>
      <c r="D155" s="150"/>
      <c r="E155" s="150"/>
      <c r="F155" s="79" t="str">
        <f t="shared" si="2"/>
        <v/>
      </c>
      <c r="G155" s="78"/>
      <c r="H155" s="112"/>
      <c r="I155" s="59"/>
      <c r="K155" s="150"/>
      <c r="L155" s="150"/>
      <c r="M155" s="80"/>
      <c r="N155" s="78"/>
    </row>
    <row r="156" spans="1:14" ht="15" customHeight="1" outlineLevel="1" x14ac:dyDescent="0.35">
      <c r="A156" s="38" t="s">
        <v>1567</v>
      </c>
      <c r="B156" s="85" t="s">
        <v>1568</v>
      </c>
      <c r="D156" s="150"/>
      <c r="E156" s="150"/>
      <c r="F156" s="79" t="str">
        <f t="shared" si="2"/>
        <v/>
      </c>
      <c r="G156" s="78"/>
      <c r="H156" s="112"/>
      <c r="I156" s="59"/>
      <c r="K156" s="150"/>
      <c r="L156" s="150"/>
      <c r="M156" s="80"/>
      <c r="N156" s="78"/>
    </row>
    <row r="157" spans="1:14" ht="15" customHeight="1" outlineLevel="1" x14ac:dyDescent="0.35">
      <c r="A157" s="38" t="s">
        <v>1569</v>
      </c>
      <c r="B157" s="85" t="s">
        <v>1570</v>
      </c>
      <c r="D157" s="150"/>
      <c r="E157" s="150"/>
      <c r="F157" s="79" t="str">
        <f t="shared" si="2"/>
        <v/>
      </c>
      <c r="G157" s="78"/>
      <c r="H157" s="112"/>
      <c r="I157" s="59"/>
      <c r="K157" s="150"/>
      <c r="L157" s="150"/>
      <c r="M157" s="80"/>
      <c r="N157" s="78"/>
    </row>
    <row r="158" spans="1:14" ht="15" customHeight="1" outlineLevel="1" x14ac:dyDescent="0.35">
      <c r="A158" s="38" t="s">
        <v>1571</v>
      </c>
      <c r="B158" s="85" t="s">
        <v>1572</v>
      </c>
      <c r="D158" s="150"/>
      <c r="E158" s="150"/>
      <c r="F158" s="79" t="str">
        <f t="shared" si="2"/>
        <v/>
      </c>
      <c r="G158" s="78"/>
      <c r="H158" s="112"/>
      <c r="I158" s="59"/>
      <c r="K158" s="150"/>
      <c r="L158" s="150"/>
      <c r="M158" s="80"/>
      <c r="N158" s="78"/>
    </row>
    <row r="159" spans="1:14" ht="15" customHeight="1" outlineLevel="1" x14ac:dyDescent="0.35">
      <c r="A159" s="38" t="s">
        <v>1573</v>
      </c>
      <c r="B159" s="85" t="s">
        <v>1574</v>
      </c>
      <c r="D159" s="150"/>
      <c r="E159" s="150"/>
      <c r="F159" s="79" t="str">
        <f t="shared" si="2"/>
        <v/>
      </c>
      <c r="G159" s="78"/>
      <c r="H159" s="112"/>
      <c r="I159" s="59"/>
      <c r="K159" s="150"/>
      <c r="L159" s="150"/>
      <c r="M159" s="80"/>
      <c r="N159" s="78"/>
    </row>
    <row r="160" spans="1:14" ht="15" customHeight="1" outlineLevel="1" x14ac:dyDescent="0.35">
      <c r="A160" s="38" t="s">
        <v>1575</v>
      </c>
      <c r="B160" s="85"/>
      <c r="D160" s="150"/>
      <c r="E160" s="150"/>
      <c r="F160" s="80"/>
      <c r="G160" s="78"/>
      <c r="H160" s="112"/>
      <c r="I160" s="59"/>
      <c r="K160" s="150"/>
      <c r="L160" s="150"/>
      <c r="M160" s="80"/>
      <c r="N160" s="78"/>
    </row>
    <row r="161" spans="1:14" ht="15" customHeight="1" outlineLevel="1" x14ac:dyDescent="0.35">
      <c r="A161" s="38" t="s">
        <v>1576</v>
      </c>
      <c r="B161" s="85"/>
      <c r="D161" s="150"/>
      <c r="E161" s="150"/>
      <c r="F161" s="80"/>
      <c r="G161" s="78"/>
      <c r="H161" s="112"/>
      <c r="I161" s="59"/>
      <c r="K161" s="150"/>
      <c r="L161" s="150"/>
      <c r="M161" s="80"/>
      <c r="N161" s="78"/>
    </row>
    <row r="162" spans="1:14" ht="15" customHeight="1" outlineLevel="1" x14ac:dyDescent="0.35">
      <c r="A162" s="38" t="s">
        <v>1577</v>
      </c>
      <c r="B162" s="85"/>
      <c r="D162" s="150"/>
      <c r="E162" s="150"/>
      <c r="F162" s="80"/>
      <c r="G162" s="78"/>
      <c r="H162" s="112"/>
      <c r="I162" s="59"/>
      <c r="K162" s="150"/>
      <c r="L162" s="150"/>
      <c r="M162" s="80"/>
      <c r="N162" s="78"/>
    </row>
    <row r="163" spans="1:14" ht="15" customHeight="1" outlineLevel="1" x14ac:dyDescent="0.35">
      <c r="A163" s="38" t="s">
        <v>1578</v>
      </c>
      <c r="B163" s="85"/>
      <c r="D163" s="150"/>
      <c r="E163" s="150"/>
      <c r="F163" s="80"/>
      <c r="G163" s="78"/>
      <c r="H163" s="112"/>
      <c r="I163" s="59"/>
      <c r="K163" s="150"/>
      <c r="L163" s="150"/>
      <c r="M163" s="80"/>
      <c r="N163" s="78"/>
    </row>
    <row r="164" spans="1:14" ht="15" customHeight="1" outlineLevel="1" x14ac:dyDescent="0.35">
      <c r="A164" s="38" t="s">
        <v>1579</v>
      </c>
      <c r="B164" s="59"/>
      <c r="D164" s="150"/>
      <c r="E164" s="150"/>
      <c r="F164" s="80"/>
      <c r="G164" s="78"/>
      <c r="H164" s="112"/>
      <c r="I164" s="59"/>
      <c r="K164" s="150"/>
      <c r="L164" s="150"/>
      <c r="M164" s="80"/>
      <c r="N164" s="78"/>
    </row>
    <row r="165" spans="1:14" outlineLevel="1" x14ac:dyDescent="0.35">
      <c r="A165" s="38" t="s">
        <v>1580</v>
      </c>
      <c r="B165" s="61"/>
      <c r="C165" s="61"/>
      <c r="D165" s="61"/>
      <c r="E165" s="61"/>
      <c r="F165" s="80"/>
      <c r="G165" s="78"/>
      <c r="H165" s="112"/>
      <c r="I165" s="82"/>
      <c r="J165" s="59"/>
      <c r="K165" s="150"/>
      <c r="L165" s="150"/>
      <c r="M165" s="76"/>
      <c r="N165" s="78"/>
    </row>
    <row r="166" spans="1:14" ht="15" customHeight="1" x14ac:dyDescent="0.35">
      <c r="A166" s="63"/>
      <c r="B166" s="64" t="s">
        <v>1581</v>
      </c>
      <c r="C166" s="63"/>
      <c r="D166" s="63"/>
      <c r="E166" s="63"/>
      <c r="F166" s="66"/>
      <c r="G166" s="66"/>
      <c r="H166" s="112"/>
      <c r="I166" s="141"/>
      <c r="J166" s="52"/>
      <c r="K166" s="52"/>
      <c r="L166" s="52"/>
      <c r="M166" s="91"/>
      <c r="N166" s="91"/>
    </row>
    <row r="167" spans="1:14" x14ac:dyDescent="0.35">
      <c r="A167" s="38" t="s">
        <v>1582</v>
      </c>
      <c r="B167" s="38" t="s">
        <v>926</v>
      </c>
      <c r="C167" s="73" t="s">
        <v>620</v>
      </c>
      <c r="D167" s="112"/>
      <c r="E167" s="35"/>
      <c r="F167" s="35"/>
      <c r="G167" s="112"/>
      <c r="H167" s="112"/>
      <c r="K167" s="112"/>
      <c r="L167" s="35"/>
      <c r="M167" s="35"/>
      <c r="N167" s="112"/>
    </row>
    <row r="168" spans="1:14" outlineLevel="1" x14ac:dyDescent="0.35">
      <c r="A168" s="38" t="s">
        <v>1583</v>
      </c>
      <c r="D168" s="112"/>
      <c r="E168" s="35"/>
      <c r="F168" s="35"/>
      <c r="G168" s="112"/>
      <c r="H168" s="112"/>
      <c r="K168" s="112"/>
      <c r="L168" s="35"/>
      <c r="M168" s="35"/>
      <c r="N168" s="112"/>
    </row>
    <row r="169" spans="1:14" outlineLevel="1" x14ac:dyDescent="0.35">
      <c r="A169" s="38" t="s">
        <v>1584</v>
      </c>
      <c r="D169" s="112"/>
      <c r="E169" s="35"/>
      <c r="F169" s="35"/>
      <c r="G169" s="112"/>
      <c r="H169" s="112"/>
      <c r="K169" s="112"/>
      <c r="L169" s="35"/>
      <c r="M169" s="35"/>
      <c r="N169" s="112"/>
    </row>
    <row r="170" spans="1:14" outlineLevel="1" x14ac:dyDescent="0.35">
      <c r="A170" s="38" t="s">
        <v>1585</v>
      </c>
      <c r="D170" s="112"/>
      <c r="E170" s="35"/>
      <c r="F170" s="35"/>
      <c r="G170" s="112"/>
      <c r="H170" s="112"/>
      <c r="K170" s="112"/>
      <c r="L170" s="35"/>
      <c r="M170" s="35"/>
      <c r="N170" s="112"/>
    </row>
    <row r="171" spans="1:14" outlineLevel="1" x14ac:dyDescent="0.35">
      <c r="A171" s="38" t="s">
        <v>1586</v>
      </c>
      <c r="D171" s="112"/>
      <c r="E171" s="35"/>
      <c r="F171" s="35"/>
      <c r="G171" s="112"/>
      <c r="H171" s="112"/>
      <c r="K171" s="112"/>
      <c r="L171" s="35"/>
      <c r="M171" s="35"/>
      <c r="N171" s="112"/>
    </row>
    <row r="172" spans="1:14" x14ac:dyDescent="0.35">
      <c r="A172" s="63"/>
      <c r="B172" s="64" t="s">
        <v>1587</v>
      </c>
      <c r="C172" s="63" t="s">
        <v>1424</v>
      </c>
      <c r="D172" s="63"/>
      <c r="E172" s="63"/>
      <c r="F172" s="66"/>
      <c r="G172" s="66"/>
      <c r="H172" s="112"/>
      <c r="I172" s="141"/>
      <c r="J172" s="52"/>
      <c r="K172" s="52"/>
      <c r="L172" s="52"/>
      <c r="M172" s="91"/>
      <c r="N172" s="91"/>
    </row>
    <row r="173" spans="1:14" ht="15" customHeight="1" x14ac:dyDescent="0.35">
      <c r="A173" s="38" t="s">
        <v>1588</v>
      </c>
      <c r="B173" s="38" t="s">
        <v>1589</v>
      </c>
      <c r="C173" s="73" t="s">
        <v>620</v>
      </c>
      <c r="D173" s="112"/>
      <c r="E173" s="112"/>
      <c r="F173" s="112"/>
      <c r="G173" s="112"/>
      <c r="H173" s="112"/>
      <c r="K173" s="112"/>
      <c r="L173" s="112"/>
      <c r="M173" s="112"/>
      <c r="N173" s="112"/>
    </row>
    <row r="174" spans="1:14" outlineLevel="1" x14ac:dyDescent="0.35">
      <c r="A174" s="38" t="s">
        <v>1590</v>
      </c>
      <c r="D174" s="112"/>
      <c r="E174" s="112"/>
      <c r="F174" s="112"/>
      <c r="G174" s="112"/>
      <c r="H174" s="112"/>
      <c r="K174" s="112"/>
      <c r="L174" s="112"/>
      <c r="M174" s="112"/>
      <c r="N174" s="112"/>
    </row>
    <row r="175" spans="1:14" outlineLevel="1" x14ac:dyDescent="0.35">
      <c r="A175" s="38" t="s">
        <v>1591</v>
      </c>
      <c r="D175" s="112"/>
      <c r="E175" s="112"/>
      <c r="F175" s="112"/>
      <c r="G175" s="112"/>
      <c r="H175" s="112"/>
      <c r="K175" s="112"/>
      <c r="L175" s="112"/>
      <c r="M175" s="112"/>
      <c r="N175" s="112"/>
    </row>
    <row r="176" spans="1:14" outlineLevel="1" x14ac:dyDescent="0.35">
      <c r="A176" s="38" t="s">
        <v>1592</v>
      </c>
      <c r="D176" s="112"/>
      <c r="E176" s="112"/>
      <c r="F176" s="112"/>
      <c r="G176" s="112"/>
      <c r="H176" s="112"/>
      <c r="K176" s="112"/>
      <c r="L176" s="112"/>
      <c r="M176" s="112"/>
      <c r="N176" s="112"/>
    </row>
    <row r="177" spans="1:14" outlineLevel="1" x14ac:dyDescent="0.35">
      <c r="A177" s="38" t="s">
        <v>1593</v>
      </c>
      <c r="D177" s="112"/>
      <c r="E177" s="112"/>
      <c r="F177" s="112"/>
      <c r="G177" s="112"/>
      <c r="H177" s="112"/>
      <c r="K177" s="112"/>
      <c r="L177" s="112"/>
      <c r="M177" s="112"/>
      <c r="N177" s="112"/>
    </row>
    <row r="178" spans="1:14" outlineLevel="1" x14ac:dyDescent="0.35">
      <c r="A178" s="38" t="s">
        <v>1594</v>
      </c>
    </row>
    <row r="179" spans="1:14" outlineLevel="1" x14ac:dyDescent="0.35">
      <c r="A179" s="38" t="s">
        <v>1595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7588896F-BE2A-4AA1-903D-7584154D20B0}"/>
    <hyperlink ref="B129" location="'2. Harmonised Glossary'!A9" display="Breakdown by Interest Rate" xr:uid="{E2C53EFA-1830-40EF-8F6D-E986D587501E}"/>
    <hyperlink ref="B166" location="'2. Harmonised Glossary'!A14" display="Non-Performing Loans" xr:uid="{7B633BBB-06AA-4CC9-AC40-50C7E3F9196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2CE7-9022-4A0E-A98E-A450D361134B}">
  <sheetPr>
    <tabColor rgb="FFE36E00"/>
  </sheetPr>
  <dimension ref="A1:G211"/>
  <sheetViews>
    <sheetView topLeftCell="A157" zoomScale="80" zoomScaleNormal="80" workbookViewId="0">
      <selection activeCell="C145" sqref="C145"/>
    </sheetView>
  </sheetViews>
  <sheetFormatPr baseColWidth="10" defaultColWidth="8.81640625" defaultRowHeight="14.5" outlineLevelRow="1" x14ac:dyDescent="0.35"/>
  <cols>
    <col min="1" max="1" width="10.7265625" style="38" customWidth="1"/>
    <col min="2" max="2" width="60.7265625" style="38" customWidth="1"/>
    <col min="3" max="4" width="40.7265625" style="38" customWidth="1"/>
    <col min="5" max="5" width="6.7265625" style="38" customWidth="1"/>
    <col min="6" max="6" width="40.7265625" style="38" customWidth="1"/>
    <col min="7" max="7" width="40.7265625" style="35" customWidth="1"/>
    <col min="8" max="16384" width="8.81640625" style="61"/>
  </cols>
  <sheetData>
    <row r="1" spans="1:7" ht="31" x14ac:dyDescent="0.35">
      <c r="A1" s="34" t="s">
        <v>1596</v>
      </c>
      <c r="B1" s="34"/>
      <c r="C1" s="35"/>
      <c r="D1" s="35"/>
      <c r="E1" s="35"/>
      <c r="F1" s="36" t="s">
        <v>178</v>
      </c>
    </row>
    <row r="2" spans="1:7" ht="15" thickBot="1" x14ac:dyDescent="0.4">
      <c r="A2" s="35"/>
      <c r="B2" s="35"/>
      <c r="C2" s="35"/>
      <c r="D2" s="35"/>
      <c r="E2" s="35"/>
      <c r="F2" s="35"/>
    </row>
    <row r="3" spans="1:7" ht="19" thickBot="1" x14ac:dyDescent="0.4">
      <c r="A3" s="39"/>
      <c r="B3" s="40" t="s">
        <v>179</v>
      </c>
      <c r="C3" s="41" t="s">
        <v>180</v>
      </c>
      <c r="D3" s="39"/>
      <c r="E3" s="39"/>
      <c r="F3" s="39"/>
      <c r="G3" s="39"/>
    </row>
    <row r="4" spans="1:7" ht="15" thickBot="1" x14ac:dyDescent="0.4"/>
    <row r="5" spans="1:7" ht="19" thickBot="1" x14ac:dyDescent="0.4">
      <c r="A5" s="42"/>
      <c r="B5" s="153" t="s">
        <v>1597</v>
      </c>
      <c r="C5" s="42"/>
      <c r="E5" s="44"/>
      <c r="F5" s="44"/>
    </row>
    <row r="6" spans="1:7" ht="15" thickBot="1" x14ac:dyDescent="0.4">
      <c r="B6" s="154" t="s">
        <v>1598</v>
      </c>
    </row>
    <row r="7" spans="1:7" x14ac:dyDescent="0.35">
      <c r="B7" s="48"/>
    </row>
    <row r="8" spans="1:7" ht="37" x14ac:dyDescent="0.35">
      <c r="A8" s="49" t="s">
        <v>189</v>
      </c>
      <c r="B8" s="49" t="s">
        <v>1598</v>
      </c>
      <c r="C8" s="50"/>
      <c r="D8" s="50"/>
      <c r="E8" s="50"/>
      <c r="F8" s="50"/>
      <c r="G8" s="51"/>
    </row>
    <row r="9" spans="1:7" ht="15" customHeight="1" x14ac:dyDescent="0.35">
      <c r="A9" s="63"/>
      <c r="B9" s="64" t="s">
        <v>1412</v>
      </c>
      <c r="C9" s="63" t="s">
        <v>1599</v>
      </c>
      <c r="D9" s="63"/>
      <c r="E9" s="65"/>
      <c r="F9" s="63"/>
      <c r="G9" s="66"/>
    </row>
    <row r="10" spans="1:7" x14ac:dyDescent="0.35">
      <c r="A10" s="38" t="s">
        <v>1600</v>
      </c>
      <c r="B10" s="38" t="s">
        <v>1601</v>
      </c>
      <c r="C10" s="142" t="s">
        <v>620</v>
      </c>
    </row>
    <row r="11" spans="1:7" outlineLevel="1" x14ac:dyDescent="0.35">
      <c r="A11" s="38" t="s">
        <v>1602</v>
      </c>
      <c r="B11" s="56" t="s">
        <v>717</v>
      </c>
      <c r="C11" s="142"/>
    </row>
    <row r="12" spans="1:7" outlineLevel="1" x14ac:dyDescent="0.35">
      <c r="A12" s="38" t="s">
        <v>1603</v>
      </c>
      <c r="B12" s="56" t="s">
        <v>719</v>
      </c>
      <c r="C12" s="142"/>
    </row>
    <row r="13" spans="1:7" outlineLevel="1" x14ac:dyDescent="0.35">
      <c r="A13" s="38" t="s">
        <v>1604</v>
      </c>
      <c r="B13" s="56"/>
    </row>
    <row r="14" spans="1:7" outlineLevel="1" x14ac:dyDescent="0.35">
      <c r="A14" s="38" t="s">
        <v>1605</v>
      </c>
      <c r="B14" s="56"/>
    </row>
    <row r="15" spans="1:7" outlineLevel="1" x14ac:dyDescent="0.35">
      <c r="A15" s="38" t="s">
        <v>1606</v>
      </c>
      <c r="B15" s="56"/>
    </row>
    <row r="16" spans="1:7" outlineLevel="1" x14ac:dyDescent="0.35">
      <c r="A16" s="38" t="s">
        <v>1607</v>
      </c>
      <c r="B16" s="56"/>
    </row>
    <row r="17" spans="1:7" ht="15" customHeight="1" x14ac:dyDescent="0.35">
      <c r="A17" s="63"/>
      <c r="B17" s="64" t="s">
        <v>1608</v>
      </c>
      <c r="C17" s="63" t="s">
        <v>1609</v>
      </c>
      <c r="D17" s="63"/>
      <c r="E17" s="65"/>
      <c r="F17" s="66"/>
      <c r="G17" s="66"/>
    </row>
    <row r="18" spans="1:7" x14ac:dyDescent="0.35">
      <c r="A18" s="38" t="s">
        <v>1610</v>
      </c>
      <c r="B18" s="38" t="s">
        <v>728</v>
      </c>
      <c r="C18" s="73" t="s">
        <v>620</v>
      </c>
    </row>
    <row r="19" spans="1:7" outlineLevel="1" x14ac:dyDescent="0.35">
      <c r="A19" s="38" t="s">
        <v>1611</v>
      </c>
      <c r="C19" s="73"/>
    </row>
    <row r="20" spans="1:7" outlineLevel="1" x14ac:dyDescent="0.35">
      <c r="A20" s="38" t="s">
        <v>1612</v>
      </c>
      <c r="C20" s="73"/>
    </row>
    <row r="21" spans="1:7" outlineLevel="1" x14ac:dyDescent="0.35">
      <c r="A21" s="38" t="s">
        <v>1613</v>
      </c>
      <c r="C21" s="73"/>
    </row>
    <row r="22" spans="1:7" outlineLevel="1" x14ac:dyDescent="0.35">
      <c r="A22" s="38" t="s">
        <v>1614</v>
      </c>
      <c r="C22" s="73"/>
    </row>
    <row r="23" spans="1:7" outlineLevel="1" x14ac:dyDescent="0.35">
      <c r="A23" s="38" t="s">
        <v>1615</v>
      </c>
      <c r="C23" s="73"/>
    </row>
    <row r="24" spans="1:7" outlineLevel="1" x14ac:dyDescent="0.35">
      <c r="A24" s="38" t="s">
        <v>1616</v>
      </c>
      <c r="C24" s="73"/>
    </row>
    <row r="25" spans="1:7" ht="15" customHeight="1" x14ac:dyDescent="0.35">
      <c r="A25" s="63"/>
      <c r="B25" s="64" t="s">
        <v>1617</v>
      </c>
      <c r="C25" s="63" t="s">
        <v>1609</v>
      </c>
      <c r="D25" s="63"/>
      <c r="E25" s="65"/>
      <c r="F25" s="66"/>
      <c r="G25" s="66"/>
    </row>
    <row r="26" spans="1:7" x14ac:dyDescent="0.35">
      <c r="A26" s="38" t="s">
        <v>1618</v>
      </c>
      <c r="B26" s="130" t="s">
        <v>737</v>
      </c>
      <c r="C26" s="73">
        <f>SUM(C27:C53)</f>
        <v>0</v>
      </c>
      <c r="D26" s="130"/>
      <c r="F26" s="130"/>
      <c r="G26" s="38"/>
    </row>
    <row r="27" spans="1:7" x14ac:dyDescent="0.35">
      <c r="A27" s="38" t="s">
        <v>1619</v>
      </c>
      <c r="B27" s="38" t="s">
        <v>739</v>
      </c>
      <c r="C27" s="73" t="s">
        <v>620</v>
      </c>
      <c r="D27" s="130"/>
      <c r="F27" s="130"/>
      <c r="G27" s="38"/>
    </row>
    <row r="28" spans="1:7" x14ac:dyDescent="0.35">
      <c r="A28" s="38" t="s">
        <v>1620</v>
      </c>
      <c r="B28" s="38" t="s">
        <v>741</v>
      </c>
      <c r="C28" s="73" t="s">
        <v>620</v>
      </c>
      <c r="D28" s="130"/>
      <c r="F28" s="130"/>
      <c r="G28" s="38"/>
    </row>
    <row r="29" spans="1:7" x14ac:dyDescent="0.35">
      <c r="A29" s="38" t="s">
        <v>1621</v>
      </c>
      <c r="B29" s="38" t="s">
        <v>743</v>
      </c>
      <c r="C29" s="73" t="s">
        <v>620</v>
      </c>
      <c r="D29" s="130"/>
      <c r="F29" s="130"/>
      <c r="G29" s="38"/>
    </row>
    <row r="30" spans="1:7" x14ac:dyDescent="0.35">
      <c r="A30" s="38" t="s">
        <v>1622</v>
      </c>
      <c r="B30" s="38" t="s">
        <v>745</v>
      </c>
      <c r="C30" s="73" t="s">
        <v>620</v>
      </c>
      <c r="D30" s="130"/>
      <c r="F30" s="130"/>
      <c r="G30" s="38"/>
    </row>
    <row r="31" spans="1:7" x14ac:dyDescent="0.35">
      <c r="A31" s="38" t="s">
        <v>1623</v>
      </c>
      <c r="B31" s="38" t="s">
        <v>747</v>
      </c>
      <c r="C31" s="73" t="s">
        <v>620</v>
      </c>
      <c r="D31" s="130"/>
      <c r="F31" s="130"/>
      <c r="G31" s="38"/>
    </row>
    <row r="32" spans="1:7" x14ac:dyDescent="0.35">
      <c r="A32" s="38" t="s">
        <v>1624</v>
      </c>
      <c r="B32" s="38" t="s">
        <v>749</v>
      </c>
      <c r="C32" s="73" t="s">
        <v>620</v>
      </c>
      <c r="D32" s="130"/>
      <c r="F32" s="130"/>
      <c r="G32" s="38"/>
    </row>
    <row r="33" spans="1:7" x14ac:dyDescent="0.35">
      <c r="A33" s="38" t="s">
        <v>1625</v>
      </c>
      <c r="B33" s="38" t="s">
        <v>751</v>
      </c>
      <c r="C33" s="73" t="s">
        <v>620</v>
      </c>
      <c r="D33" s="130"/>
      <c r="F33" s="130"/>
      <c r="G33" s="38"/>
    </row>
    <row r="34" spans="1:7" x14ac:dyDescent="0.35">
      <c r="A34" s="38" t="s">
        <v>1626</v>
      </c>
      <c r="B34" s="38" t="s">
        <v>753</v>
      </c>
      <c r="C34" s="73" t="s">
        <v>620</v>
      </c>
      <c r="D34" s="130"/>
      <c r="F34" s="130"/>
      <c r="G34" s="38"/>
    </row>
    <row r="35" spans="1:7" x14ac:dyDescent="0.35">
      <c r="A35" s="38" t="s">
        <v>1627</v>
      </c>
      <c r="B35" s="38" t="s">
        <v>755</v>
      </c>
      <c r="C35" s="73" t="s">
        <v>620</v>
      </c>
      <c r="D35" s="130"/>
      <c r="F35" s="130"/>
      <c r="G35" s="38"/>
    </row>
    <row r="36" spans="1:7" x14ac:dyDescent="0.35">
      <c r="A36" s="38" t="s">
        <v>1628</v>
      </c>
      <c r="B36" s="38" t="s">
        <v>163</v>
      </c>
      <c r="C36" s="73" t="s">
        <v>620</v>
      </c>
      <c r="D36" s="130"/>
      <c r="F36" s="130"/>
      <c r="G36" s="38"/>
    </row>
    <row r="37" spans="1:7" x14ac:dyDescent="0.35">
      <c r="A37" s="38" t="s">
        <v>1629</v>
      </c>
      <c r="B37" s="38" t="s">
        <v>758</v>
      </c>
      <c r="C37" s="73" t="s">
        <v>620</v>
      </c>
      <c r="D37" s="130"/>
      <c r="F37" s="130"/>
      <c r="G37" s="38"/>
    </row>
    <row r="38" spans="1:7" x14ac:dyDescent="0.35">
      <c r="A38" s="38" t="s">
        <v>1630</v>
      </c>
      <c r="B38" s="38" t="s">
        <v>760</v>
      </c>
      <c r="C38" s="73" t="s">
        <v>620</v>
      </c>
      <c r="D38" s="130"/>
      <c r="F38" s="130"/>
      <c r="G38" s="38"/>
    </row>
    <row r="39" spans="1:7" x14ac:dyDescent="0.35">
      <c r="A39" s="38" t="s">
        <v>1631</v>
      </c>
      <c r="B39" s="38" t="s">
        <v>762</v>
      </c>
      <c r="C39" s="73" t="s">
        <v>620</v>
      </c>
      <c r="D39" s="130"/>
      <c r="F39" s="130"/>
      <c r="G39" s="38"/>
    </row>
    <row r="40" spans="1:7" x14ac:dyDescent="0.35">
      <c r="A40" s="38" t="s">
        <v>1632</v>
      </c>
      <c r="B40" s="38" t="s">
        <v>764</v>
      </c>
      <c r="C40" s="73" t="s">
        <v>620</v>
      </c>
      <c r="D40" s="130"/>
      <c r="F40" s="130"/>
      <c r="G40" s="38"/>
    </row>
    <row r="41" spans="1:7" x14ac:dyDescent="0.35">
      <c r="A41" s="38" t="s">
        <v>1633</v>
      </c>
      <c r="B41" s="38" t="s">
        <v>766</v>
      </c>
      <c r="C41" s="73" t="s">
        <v>620</v>
      </c>
      <c r="D41" s="130"/>
      <c r="F41" s="130"/>
      <c r="G41" s="38"/>
    </row>
    <row r="42" spans="1:7" x14ac:dyDescent="0.35">
      <c r="A42" s="38" t="s">
        <v>1634</v>
      </c>
      <c r="B42" s="38" t="s">
        <v>768</v>
      </c>
      <c r="C42" s="73" t="s">
        <v>620</v>
      </c>
      <c r="D42" s="130"/>
      <c r="F42" s="130"/>
      <c r="G42" s="38"/>
    </row>
    <row r="43" spans="1:7" x14ac:dyDescent="0.35">
      <c r="A43" s="38" t="s">
        <v>1635</v>
      </c>
      <c r="B43" s="38" t="s">
        <v>770</v>
      </c>
      <c r="C43" s="73" t="s">
        <v>620</v>
      </c>
      <c r="D43" s="130"/>
      <c r="F43" s="130"/>
      <c r="G43" s="38"/>
    </row>
    <row r="44" spans="1:7" x14ac:dyDescent="0.35">
      <c r="A44" s="38" t="s">
        <v>1636</v>
      </c>
      <c r="B44" s="38" t="s">
        <v>772</v>
      </c>
      <c r="C44" s="73" t="s">
        <v>620</v>
      </c>
      <c r="D44" s="130"/>
      <c r="F44" s="130"/>
      <c r="G44" s="38"/>
    </row>
    <row r="45" spans="1:7" x14ac:dyDescent="0.35">
      <c r="A45" s="38" t="s">
        <v>1637</v>
      </c>
      <c r="B45" s="38" t="s">
        <v>774</v>
      </c>
      <c r="C45" s="73" t="s">
        <v>620</v>
      </c>
      <c r="D45" s="130"/>
      <c r="F45" s="130"/>
      <c r="G45" s="38"/>
    </row>
    <row r="46" spans="1:7" x14ac:dyDescent="0.35">
      <c r="A46" s="38" t="s">
        <v>1638</v>
      </c>
      <c r="B46" s="38" t="s">
        <v>776</v>
      </c>
      <c r="C46" s="73" t="s">
        <v>620</v>
      </c>
      <c r="D46" s="130"/>
      <c r="F46" s="130"/>
      <c r="G46" s="38"/>
    </row>
    <row r="47" spans="1:7" x14ac:dyDescent="0.35">
      <c r="A47" s="38" t="s">
        <v>1639</v>
      </c>
      <c r="B47" s="38" t="s">
        <v>778</v>
      </c>
      <c r="C47" s="73" t="s">
        <v>620</v>
      </c>
      <c r="D47" s="130"/>
      <c r="F47" s="130"/>
      <c r="G47" s="38"/>
    </row>
    <row r="48" spans="1:7" x14ac:dyDescent="0.35">
      <c r="A48" s="38" t="s">
        <v>1640</v>
      </c>
      <c r="B48" s="38" t="s">
        <v>780</v>
      </c>
      <c r="C48" s="73" t="s">
        <v>620</v>
      </c>
      <c r="D48" s="130"/>
      <c r="F48" s="130"/>
      <c r="G48" s="38"/>
    </row>
    <row r="49" spans="1:7" x14ac:dyDescent="0.35">
      <c r="A49" s="38" t="s">
        <v>1641</v>
      </c>
      <c r="B49" s="38" t="s">
        <v>782</v>
      </c>
      <c r="C49" s="73" t="s">
        <v>620</v>
      </c>
      <c r="D49" s="130"/>
      <c r="F49" s="130"/>
      <c r="G49" s="38"/>
    </row>
    <row r="50" spans="1:7" x14ac:dyDescent="0.35">
      <c r="A50" s="38" t="s">
        <v>1642</v>
      </c>
      <c r="B50" s="38" t="s">
        <v>784</v>
      </c>
      <c r="C50" s="73" t="s">
        <v>620</v>
      </c>
      <c r="D50" s="130"/>
      <c r="F50" s="130"/>
      <c r="G50" s="38"/>
    </row>
    <row r="51" spans="1:7" x14ac:dyDescent="0.35">
      <c r="A51" s="38" t="s">
        <v>1643</v>
      </c>
      <c r="B51" s="38" t="s">
        <v>786</v>
      </c>
      <c r="C51" s="73" t="s">
        <v>620</v>
      </c>
      <c r="D51" s="130"/>
      <c r="F51" s="130"/>
      <c r="G51" s="38"/>
    </row>
    <row r="52" spans="1:7" x14ac:dyDescent="0.35">
      <c r="A52" s="38" t="s">
        <v>1644</v>
      </c>
      <c r="B52" s="38" t="s">
        <v>788</v>
      </c>
      <c r="C52" s="73" t="s">
        <v>620</v>
      </c>
      <c r="D52" s="130"/>
      <c r="F52" s="130"/>
      <c r="G52" s="38"/>
    </row>
    <row r="53" spans="1:7" x14ac:dyDescent="0.35">
      <c r="A53" s="38" t="s">
        <v>1645</v>
      </c>
      <c r="B53" s="38" t="s">
        <v>790</v>
      </c>
      <c r="C53" s="73" t="s">
        <v>620</v>
      </c>
      <c r="D53" s="130"/>
      <c r="F53" s="130"/>
      <c r="G53" s="38"/>
    </row>
    <row r="54" spans="1:7" x14ac:dyDescent="0.35">
      <c r="A54" s="38" t="s">
        <v>1646</v>
      </c>
      <c r="B54" s="130" t="s">
        <v>463</v>
      </c>
      <c r="C54" s="155">
        <f>SUM(C55:C57)</f>
        <v>0</v>
      </c>
      <c r="D54" s="130"/>
      <c r="F54" s="130"/>
      <c r="G54" s="38"/>
    </row>
    <row r="55" spans="1:7" x14ac:dyDescent="0.35">
      <c r="A55" s="38" t="s">
        <v>1647</v>
      </c>
      <c r="B55" s="38" t="s">
        <v>793</v>
      </c>
      <c r="C55" s="73" t="s">
        <v>620</v>
      </c>
      <c r="D55" s="130"/>
      <c r="F55" s="130"/>
      <c r="G55" s="38"/>
    </row>
    <row r="56" spans="1:7" x14ac:dyDescent="0.35">
      <c r="A56" s="38" t="s">
        <v>1648</v>
      </c>
      <c r="B56" s="38" t="s">
        <v>795</v>
      </c>
      <c r="C56" s="73" t="s">
        <v>620</v>
      </c>
      <c r="D56" s="130"/>
      <c r="F56" s="130"/>
      <c r="G56" s="38"/>
    </row>
    <row r="57" spans="1:7" x14ac:dyDescent="0.35">
      <c r="A57" s="38" t="s">
        <v>1649</v>
      </c>
      <c r="B57" s="38" t="s">
        <v>797</v>
      </c>
      <c r="C57" s="73" t="s">
        <v>620</v>
      </c>
      <c r="D57" s="130"/>
      <c r="F57" s="130"/>
      <c r="G57" s="38"/>
    </row>
    <row r="58" spans="1:7" x14ac:dyDescent="0.35">
      <c r="A58" s="38" t="s">
        <v>1650</v>
      </c>
      <c r="B58" s="130" t="s">
        <v>263</v>
      </c>
      <c r="C58" s="155">
        <f>SUM(C59:C69)</f>
        <v>0</v>
      </c>
      <c r="D58" s="130"/>
      <c r="F58" s="130"/>
      <c r="G58" s="38"/>
    </row>
    <row r="59" spans="1:7" x14ac:dyDescent="0.35">
      <c r="A59" s="38" t="s">
        <v>1651</v>
      </c>
      <c r="B59" s="59" t="s">
        <v>465</v>
      </c>
      <c r="C59" s="73" t="s">
        <v>620</v>
      </c>
      <c r="D59" s="130"/>
      <c r="F59" s="130"/>
      <c r="G59" s="38"/>
    </row>
    <row r="60" spans="1:7" x14ac:dyDescent="0.35">
      <c r="A60" s="38" t="s">
        <v>1652</v>
      </c>
      <c r="B60" s="38" t="s">
        <v>801</v>
      </c>
      <c r="C60" s="73" t="s">
        <v>620</v>
      </c>
      <c r="D60" s="130"/>
      <c r="F60" s="130"/>
      <c r="G60" s="38"/>
    </row>
    <row r="61" spans="1:7" x14ac:dyDescent="0.35">
      <c r="A61" s="38" t="s">
        <v>1653</v>
      </c>
      <c r="B61" s="59" t="s">
        <v>467</v>
      </c>
      <c r="C61" s="73" t="s">
        <v>620</v>
      </c>
      <c r="D61" s="130"/>
      <c r="F61" s="130"/>
      <c r="G61" s="38"/>
    </row>
    <row r="62" spans="1:7" x14ac:dyDescent="0.35">
      <c r="A62" s="38" t="s">
        <v>1654</v>
      </c>
      <c r="B62" s="59" t="s">
        <v>469</v>
      </c>
      <c r="C62" s="73" t="s">
        <v>620</v>
      </c>
      <c r="D62" s="130"/>
      <c r="F62" s="130"/>
      <c r="G62" s="38"/>
    </row>
    <row r="63" spans="1:7" x14ac:dyDescent="0.35">
      <c r="A63" s="38" t="s">
        <v>1655</v>
      </c>
      <c r="B63" s="59" t="s">
        <v>471</v>
      </c>
      <c r="C63" s="73" t="s">
        <v>620</v>
      </c>
      <c r="D63" s="130"/>
      <c r="F63" s="130"/>
      <c r="G63" s="38"/>
    </row>
    <row r="64" spans="1:7" x14ac:dyDescent="0.35">
      <c r="A64" s="38" t="s">
        <v>1656</v>
      </c>
      <c r="B64" s="59" t="s">
        <v>473</v>
      </c>
      <c r="C64" s="73" t="s">
        <v>620</v>
      </c>
      <c r="D64" s="130"/>
      <c r="F64" s="130"/>
      <c r="G64" s="38"/>
    </row>
    <row r="65" spans="1:7" x14ac:dyDescent="0.35">
      <c r="A65" s="38" t="s">
        <v>1657</v>
      </c>
      <c r="B65" s="59" t="s">
        <v>475</v>
      </c>
      <c r="C65" s="73" t="s">
        <v>620</v>
      </c>
      <c r="D65" s="130"/>
      <c r="F65" s="130"/>
      <c r="G65" s="38"/>
    </row>
    <row r="66" spans="1:7" x14ac:dyDescent="0.35">
      <c r="A66" s="38" t="s">
        <v>1658</v>
      </c>
      <c r="B66" s="59" t="s">
        <v>477</v>
      </c>
      <c r="C66" s="73" t="s">
        <v>620</v>
      </c>
      <c r="D66" s="130"/>
      <c r="F66" s="130"/>
      <c r="G66" s="38"/>
    </row>
    <row r="67" spans="1:7" x14ac:dyDescent="0.35">
      <c r="A67" s="38" t="s">
        <v>1659</v>
      </c>
      <c r="B67" s="59" t="s">
        <v>479</v>
      </c>
      <c r="C67" s="73" t="s">
        <v>620</v>
      </c>
      <c r="D67" s="130"/>
      <c r="F67" s="130"/>
      <c r="G67" s="38"/>
    </row>
    <row r="68" spans="1:7" x14ac:dyDescent="0.35">
      <c r="A68" s="38" t="s">
        <v>1660</v>
      </c>
      <c r="B68" s="59" t="s">
        <v>481</v>
      </c>
      <c r="C68" s="73" t="s">
        <v>620</v>
      </c>
      <c r="D68" s="130"/>
      <c r="F68" s="130"/>
      <c r="G68" s="38"/>
    </row>
    <row r="69" spans="1:7" x14ac:dyDescent="0.35">
      <c r="A69" s="38" t="s">
        <v>1661</v>
      </c>
      <c r="B69" s="59" t="s">
        <v>263</v>
      </c>
      <c r="C69" s="73" t="s">
        <v>620</v>
      </c>
      <c r="D69" s="130"/>
      <c r="F69" s="130"/>
      <c r="G69" s="38"/>
    </row>
    <row r="70" spans="1:7" outlineLevel="1" x14ac:dyDescent="0.35">
      <c r="A70" s="38" t="s">
        <v>1662</v>
      </c>
      <c r="B70" s="85" t="s">
        <v>267</v>
      </c>
      <c r="C70" s="73"/>
      <c r="G70" s="38"/>
    </row>
    <row r="71" spans="1:7" outlineLevel="1" x14ac:dyDescent="0.35">
      <c r="A71" s="38" t="s">
        <v>1663</v>
      </c>
      <c r="B71" s="85" t="s">
        <v>267</v>
      </c>
      <c r="C71" s="73"/>
      <c r="G71" s="38"/>
    </row>
    <row r="72" spans="1:7" outlineLevel="1" x14ac:dyDescent="0.35">
      <c r="A72" s="38" t="s">
        <v>1664</v>
      </c>
      <c r="B72" s="85" t="s">
        <v>267</v>
      </c>
      <c r="C72" s="73"/>
      <c r="G72" s="38"/>
    </row>
    <row r="73" spans="1:7" outlineLevel="1" x14ac:dyDescent="0.35">
      <c r="A73" s="38" t="s">
        <v>1665</v>
      </c>
      <c r="B73" s="85" t="s">
        <v>267</v>
      </c>
      <c r="C73" s="73"/>
      <c r="G73" s="38"/>
    </row>
    <row r="74" spans="1:7" outlineLevel="1" x14ac:dyDescent="0.35">
      <c r="A74" s="38" t="s">
        <v>1666</v>
      </c>
      <c r="B74" s="85" t="s">
        <v>267</v>
      </c>
      <c r="C74" s="73"/>
      <c r="G74" s="38"/>
    </row>
    <row r="75" spans="1:7" outlineLevel="1" x14ac:dyDescent="0.35">
      <c r="A75" s="38" t="s">
        <v>1667</v>
      </c>
      <c r="B75" s="85" t="s">
        <v>267</v>
      </c>
      <c r="C75" s="73"/>
      <c r="G75" s="38"/>
    </row>
    <row r="76" spans="1:7" outlineLevel="1" x14ac:dyDescent="0.35">
      <c r="A76" s="38" t="s">
        <v>1668</v>
      </c>
      <c r="B76" s="85" t="s">
        <v>267</v>
      </c>
      <c r="C76" s="73"/>
      <c r="G76" s="38"/>
    </row>
    <row r="77" spans="1:7" outlineLevel="1" x14ac:dyDescent="0.35">
      <c r="A77" s="38" t="s">
        <v>1669</v>
      </c>
      <c r="B77" s="85" t="s">
        <v>267</v>
      </c>
      <c r="C77" s="73"/>
      <c r="G77" s="38"/>
    </row>
    <row r="78" spans="1:7" outlineLevel="1" x14ac:dyDescent="0.35">
      <c r="A78" s="38" t="s">
        <v>1670</v>
      </c>
      <c r="B78" s="85" t="s">
        <v>267</v>
      </c>
      <c r="C78" s="73"/>
      <c r="G78" s="38"/>
    </row>
    <row r="79" spans="1:7" outlineLevel="1" x14ac:dyDescent="0.35">
      <c r="A79" s="38" t="s">
        <v>1671</v>
      </c>
      <c r="B79" s="85" t="s">
        <v>267</v>
      </c>
      <c r="C79" s="73"/>
      <c r="G79" s="38"/>
    </row>
    <row r="80" spans="1:7" ht="15" customHeight="1" x14ac:dyDescent="0.35">
      <c r="A80" s="63"/>
      <c r="B80" s="64" t="s">
        <v>1672</v>
      </c>
      <c r="C80" s="63" t="s">
        <v>1609</v>
      </c>
      <c r="D80" s="63"/>
      <c r="E80" s="65"/>
      <c r="F80" s="66"/>
      <c r="G80" s="66"/>
    </row>
    <row r="81" spans="1:7" x14ac:dyDescent="0.35">
      <c r="A81" s="38" t="s">
        <v>1673</v>
      </c>
      <c r="B81" s="38" t="s">
        <v>887</v>
      </c>
      <c r="C81" s="73" t="s">
        <v>620</v>
      </c>
      <c r="E81" s="35"/>
    </row>
    <row r="82" spans="1:7" x14ac:dyDescent="0.35">
      <c r="A82" s="38" t="s">
        <v>1674</v>
      </c>
      <c r="B82" s="38" t="s">
        <v>889</v>
      </c>
      <c r="C82" s="73" t="s">
        <v>620</v>
      </c>
      <c r="E82" s="35"/>
    </row>
    <row r="83" spans="1:7" x14ac:dyDescent="0.35">
      <c r="A83" s="38" t="s">
        <v>1675</v>
      </c>
      <c r="B83" s="38" t="s">
        <v>263</v>
      </c>
      <c r="C83" s="73" t="s">
        <v>620</v>
      </c>
      <c r="E83" s="35"/>
    </row>
    <row r="84" spans="1:7" outlineLevel="1" x14ac:dyDescent="0.35">
      <c r="A84" s="38" t="s">
        <v>1676</v>
      </c>
      <c r="C84" s="73"/>
      <c r="E84" s="35"/>
    </row>
    <row r="85" spans="1:7" outlineLevel="1" x14ac:dyDescent="0.35">
      <c r="A85" s="38" t="s">
        <v>1677</v>
      </c>
      <c r="C85" s="73"/>
      <c r="E85" s="35"/>
    </row>
    <row r="86" spans="1:7" outlineLevel="1" x14ac:dyDescent="0.35">
      <c r="A86" s="38" t="s">
        <v>1678</v>
      </c>
      <c r="C86" s="73"/>
      <c r="E86" s="35"/>
    </row>
    <row r="87" spans="1:7" outlineLevel="1" x14ac:dyDescent="0.35">
      <c r="A87" s="38" t="s">
        <v>1679</v>
      </c>
      <c r="C87" s="73"/>
      <c r="E87" s="35"/>
    </row>
    <row r="88" spans="1:7" outlineLevel="1" x14ac:dyDescent="0.35">
      <c r="A88" s="38" t="s">
        <v>1680</v>
      </c>
      <c r="C88" s="73"/>
      <c r="E88" s="35"/>
    </row>
    <row r="89" spans="1:7" outlineLevel="1" x14ac:dyDescent="0.35">
      <c r="A89" s="38" t="s">
        <v>1681</v>
      </c>
      <c r="C89" s="73"/>
      <c r="E89" s="35"/>
    </row>
    <row r="90" spans="1:7" ht="15" customHeight="1" x14ac:dyDescent="0.35">
      <c r="A90" s="63"/>
      <c r="B90" s="64" t="s">
        <v>1682</v>
      </c>
      <c r="C90" s="63" t="s">
        <v>1609</v>
      </c>
      <c r="D90" s="63"/>
      <c r="E90" s="65"/>
      <c r="F90" s="66"/>
      <c r="G90" s="66"/>
    </row>
    <row r="91" spans="1:7" x14ac:dyDescent="0.35">
      <c r="A91" s="38" t="s">
        <v>1683</v>
      </c>
      <c r="B91" s="38" t="s">
        <v>899</v>
      </c>
      <c r="C91" s="73" t="s">
        <v>620</v>
      </c>
      <c r="E91" s="35"/>
    </row>
    <row r="92" spans="1:7" x14ac:dyDescent="0.35">
      <c r="A92" s="38" t="s">
        <v>1684</v>
      </c>
      <c r="B92" s="38" t="s">
        <v>901</v>
      </c>
      <c r="C92" s="73" t="s">
        <v>620</v>
      </c>
      <c r="E92" s="35"/>
    </row>
    <row r="93" spans="1:7" x14ac:dyDescent="0.35">
      <c r="A93" s="38" t="s">
        <v>1685</v>
      </c>
      <c r="B93" s="38" t="s">
        <v>263</v>
      </c>
      <c r="C93" s="73" t="s">
        <v>620</v>
      </c>
      <c r="E93" s="35"/>
    </row>
    <row r="94" spans="1:7" outlineLevel="1" x14ac:dyDescent="0.35">
      <c r="A94" s="38" t="s">
        <v>1686</v>
      </c>
      <c r="C94" s="73"/>
      <c r="E94" s="35"/>
    </row>
    <row r="95" spans="1:7" outlineLevel="1" x14ac:dyDescent="0.35">
      <c r="A95" s="38" t="s">
        <v>1687</v>
      </c>
      <c r="C95" s="73"/>
      <c r="E95" s="35"/>
    </row>
    <row r="96" spans="1:7" outlineLevel="1" x14ac:dyDescent="0.35">
      <c r="A96" s="38" t="s">
        <v>1688</v>
      </c>
      <c r="C96" s="73"/>
      <c r="E96" s="35"/>
    </row>
    <row r="97" spans="1:7" outlineLevel="1" x14ac:dyDescent="0.35">
      <c r="A97" s="38" t="s">
        <v>1689</v>
      </c>
      <c r="C97" s="73"/>
      <c r="E97" s="35"/>
    </row>
    <row r="98" spans="1:7" outlineLevel="1" x14ac:dyDescent="0.35">
      <c r="A98" s="38" t="s">
        <v>1690</v>
      </c>
      <c r="C98" s="73"/>
      <c r="E98" s="35"/>
    </row>
    <row r="99" spans="1:7" outlineLevel="1" x14ac:dyDescent="0.35">
      <c r="A99" s="38" t="s">
        <v>1691</v>
      </c>
      <c r="C99" s="73"/>
      <c r="E99" s="35"/>
    </row>
    <row r="100" spans="1:7" ht="15" customHeight="1" x14ac:dyDescent="0.35">
      <c r="A100" s="63"/>
      <c r="B100" s="64" t="s">
        <v>1692</v>
      </c>
      <c r="C100" s="63" t="s">
        <v>1609</v>
      </c>
      <c r="D100" s="63"/>
      <c r="E100" s="65"/>
      <c r="F100" s="66"/>
      <c r="G100" s="66"/>
    </row>
    <row r="101" spans="1:7" x14ac:dyDescent="0.35">
      <c r="A101" s="38" t="s">
        <v>1693</v>
      </c>
      <c r="B101" s="92" t="s">
        <v>911</v>
      </c>
      <c r="C101" s="73" t="s">
        <v>620</v>
      </c>
      <c r="E101" s="35"/>
    </row>
    <row r="102" spans="1:7" x14ac:dyDescent="0.35">
      <c r="A102" s="38" t="s">
        <v>1694</v>
      </c>
      <c r="B102" s="92" t="s">
        <v>913</v>
      </c>
      <c r="C102" s="73" t="s">
        <v>620</v>
      </c>
      <c r="E102" s="35"/>
    </row>
    <row r="103" spans="1:7" x14ac:dyDescent="0.35">
      <c r="A103" s="38" t="s">
        <v>1695</v>
      </c>
      <c r="B103" s="92" t="s">
        <v>915</v>
      </c>
      <c r="C103" s="73" t="s">
        <v>620</v>
      </c>
    </row>
    <row r="104" spans="1:7" x14ac:dyDescent="0.35">
      <c r="A104" s="38" t="s">
        <v>1696</v>
      </c>
      <c r="B104" s="92" t="s">
        <v>917</v>
      </c>
      <c r="C104" s="73" t="s">
        <v>620</v>
      </c>
    </row>
    <row r="105" spans="1:7" x14ac:dyDescent="0.35">
      <c r="A105" s="38" t="s">
        <v>1697</v>
      </c>
      <c r="B105" s="92" t="s">
        <v>919</v>
      </c>
      <c r="C105" s="73" t="s">
        <v>620</v>
      </c>
    </row>
    <row r="106" spans="1:7" outlineLevel="1" x14ac:dyDescent="0.35">
      <c r="A106" s="38" t="s">
        <v>1698</v>
      </c>
      <c r="B106" s="92"/>
      <c r="C106" s="73"/>
    </row>
    <row r="107" spans="1:7" outlineLevel="1" x14ac:dyDescent="0.35">
      <c r="A107" s="38" t="s">
        <v>1699</v>
      </c>
      <c r="B107" s="92"/>
      <c r="C107" s="73"/>
    </row>
    <row r="108" spans="1:7" outlineLevel="1" x14ac:dyDescent="0.35">
      <c r="A108" s="38" t="s">
        <v>1700</v>
      </c>
      <c r="B108" s="92"/>
      <c r="C108" s="73"/>
    </row>
    <row r="109" spans="1:7" outlineLevel="1" x14ac:dyDescent="0.35">
      <c r="A109" s="38" t="s">
        <v>1701</v>
      </c>
      <c r="B109" s="92"/>
      <c r="C109" s="73"/>
    </row>
    <row r="110" spans="1:7" ht="15" customHeight="1" x14ac:dyDescent="0.35">
      <c r="A110" s="63"/>
      <c r="B110" s="64" t="s">
        <v>1702</v>
      </c>
      <c r="C110" s="63" t="s">
        <v>1609</v>
      </c>
      <c r="D110" s="63"/>
      <c r="E110" s="65"/>
      <c r="F110" s="66"/>
      <c r="G110" s="66"/>
    </row>
    <row r="111" spans="1:7" x14ac:dyDescent="0.35">
      <c r="A111" s="38" t="s">
        <v>1703</v>
      </c>
      <c r="B111" s="38" t="s">
        <v>926</v>
      </c>
      <c r="C111" s="73" t="s">
        <v>620</v>
      </c>
      <c r="E111" s="35"/>
    </row>
    <row r="112" spans="1:7" outlineLevel="1" x14ac:dyDescent="0.35">
      <c r="A112" s="38" t="s">
        <v>1704</v>
      </c>
      <c r="C112" s="73"/>
      <c r="E112" s="35"/>
    </row>
    <row r="113" spans="1:7" outlineLevel="1" x14ac:dyDescent="0.35">
      <c r="A113" s="38" t="s">
        <v>1705</v>
      </c>
      <c r="C113" s="73"/>
      <c r="E113" s="35"/>
    </row>
    <row r="114" spans="1:7" outlineLevel="1" x14ac:dyDescent="0.35">
      <c r="A114" s="38" t="s">
        <v>1706</v>
      </c>
      <c r="C114" s="73"/>
      <c r="E114" s="35"/>
    </row>
    <row r="115" spans="1:7" outlineLevel="1" x14ac:dyDescent="0.35">
      <c r="A115" s="38" t="s">
        <v>1707</v>
      </c>
      <c r="C115" s="73"/>
      <c r="E115" s="35"/>
    </row>
    <row r="116" spans="1:7" ht="15" customHeight="1" x14ac:dyDescent="0.35">
      <c r="A116" s="63"/>
      <c r="B116" s="64" t="s">
        <v>1708</v>
      </c>
      <c r="C116" s="63" t="s">
        <v>932</v>
      </c>
      <c r="D116" s="63" t="s">
        <v>933</v>
      </c>
      <c r="E116" s="65"/>
      <c r="F116" s="63" t="s">
        <v>1609</v>
      </c>
      <c r="G116" s="63" t="s">
        <v>934</v>
      </c>
    </row>
    <row r="117" spans="1:7" x14ac:dyDescent="0.35">
      <c r="A117" s="38" t="s">
        <v>1709</v>
      </c>
      <c r="B117" s="59" t="s">
        <v>936</v>
      </c>
      <c r="C117" s="70" t="s">
        <v>620</v>
      </c>
      <c r="D117" s="52"/>
      <c r="E117" s="52"/>
      <c r="F117" s="91"/>
      <c r="G117" s="91"/>
    </row>
    <row r="118" spans="1:7" x14ac:dyDescent="0.35">
      <c r="A118" s="52"/>
      <c r="B118" s="141"/>
      <c r="C118" s="52"/>
      <c r="D118" s="52"/>
      <c r="E118" s="52"/>
      <c r="F118" s="91"/>
      <c r="G118" s="91"/>
    </row>
    <row r="119" spans="1:7" x14ac:dyDescent="0.35">
      <c r="B119" s="59" t="s">
        <v>937</v>
      </c>
      <c r="C119" s="52"/>
      <c r="D119" s="52"/>
      <c r="E119" s="52"/>
      <c r="F119" s="91"/>
      <c r="G119" s="91"/>
    </row>
    <row r="120" spans="1:7" x14ac:dyDescent="0.35">
      <c r="A120" s="38" t="s">
        <v>1710</v>
      </c>
      <c r="B120" s="59" t="s">
        <v>1067</v>
      </c>
      <c r="C120" s="70" t="s">
        <v>620</v>
      </c>
      <c r="D120" s="142" t="s">
        <v>620</v>
      </c>
      <c r="E120" s="52"/>
      <c r="F120" s="79" t="str">
        <f t="shared" ref="F120:F143" si="0">IF($C$144=0,"",IF(C120="[for completion]","",C120/$C$144))</f>
        <v/>
      </c>
      <c r="G120" s="79" t="str">
        <f t="shared" ref="G120:G143" si="1">IF($D$144=0,"",IF(D120="[for completion]","",D120/$D$144))</f>
        <v/>
      </c>
    </row>
    <row r="121" spans="1:7" x14ac:dyDescent="0.35">
      <c r="A121" s="38" t="s">
        <v>1711</v>
      </c>
      <c r="B121" s="59" t="s">
        <v>1067</v>
      </c>
      <c r="C121" s="70" t="s">
        <v>620</v>
      </c>
      <c r="D121" s="142" t="s">
        <v>620</v>
      </c>
      <c r="E121" s="52"/>
      <c r="F121" s="79" t="str">
        <f t="shared" si="0"/>
        <v/>
      </c>
      <c r="G121" s="79" t="str">
        <f t="shared" si="1"/>
        <v/>
      </c>
    </row>
    <row r="122" spans="1:7" x14ac:dyDescent="0.35">
      <c r="A122" s="38" t="s">
        <v>1712</v>
      </c>
      <c r="B122" s="59" t="s">
        <v>1067</v>
      </c>
      <c r="C122" s="70" t="s">
        <v>620</v>
      </c>
      <c r="D122" s="142" t="s">
        <v>620</v>
      </c>
      <c r="E122" s="52"/>
      <c r="F122" s="79" t="str">
        <f t="shared" si="0"/>
        <v/>
      </c>
      <c r="G122" s="79" t="str">
        <f t="shared" si="1"/>
        <v/>
      </c>
    </row>
    <row r="123" spans="1:7" x14ac:dyDescent="0.35">
      <c r="A123" s="38" t="s">
        <v>1713</v>
      </c>
      <c r="B123" s="59" t="s">
        <v>1067</v>
      </c>
      <c r="C123" s="70" t="s">
        <v>620</v>
      </c>
      <c r="D123" s="142" t="s">
        <v>620</v>
      </c>
      <c r="E123" s="52"/>
      <c r="F123" s="79" t="str">
        <f t="shared" si="0"/>
        <v/>
      </c>
      <c r="G123" s="79" t="str">
        <f t="shared" si="1"/>
        <v/>
      </c>
    </row>
    <row r="124" spans="1:7" x14ac:dyDescent="0.35">
      <c r="A124" s="38" t="s">
        <v>1714</v>
      </c>
      <c r="B124" s="59" t="s">
        <v>1067</v>
      </c>
      <c r="C124" s="70" t="s">
        <v>620</v>
      </c>
      <c r="D124" s="142" t="s">
        <v>620</v>
      </c>
      <c r="E124" s="52"/>
      <c r="F124" s="79" t="str">
        <f t="shared" si="0"/>
        <v/>
      </c>
      <c r="G124" s="79" t="str">
        <f t="shared" si="1"/>
        <v/>
      </c>
    </row>
    <row r="125" spans="1:7" x14ac:dyDescent="0.35">
      <c r="A125" s="38" t="s">
        <v>1715</v>
      </c>
      <c r="B125" s="59" t="s">
        <v>1067</v>
      </c>
      <c r="C125" s="70" t="s">
        <v>620</v>
      </c>
      <c r="D125" s="142" t="s">
        <v>620</v>
      </c>
      <c r="E125" s="52"/>
      <c r="F125" s="79" t="str">
        <f t="shared" si="0"/>
        <v/>
      </c>
      <c r="G125" s="79" t="str">
        <f t="shared" si="1"/>
        <v/>
      </c>
    </row>
    <row r="126" spans="1:7" x14ac:dyDescent="0.35">
      <c r="A126" s="38" t="s">
        <v>1716</v>
      </c>
      <c r="B126" s="59" t="s">
        <v>1067</v>
      </c>
      <c r="C126" s="70" t="s">
        <v>620</v>
      </c>
      <c r="D126" s="142" t="s">
        <v>620</v>
      </c>
      <c r="E126" s="52"/>
      <c r="F126" s="79" t="str">
        <f t="shared" si="0"/>
        <v/>
      </c>
      <c r="G126" s="79" t="str">
        <f t="shared" si="1"/>
        <v/>
      </c>
    </row>
    <row r="127" spans="1:7" x14ac:dyDescent="0.35">
      <c r="A127" s="38" t="s">
        <v>1717</v>
      </c>
      <c r="B127" s="59" t="s">
        <v>1067</v>
      </c>
      <c r="C127" s="70" t="s">
        <v>620</v>
      </c>
      <c r="D127" s="142" t="s">
        <v>620</v>
      </c>
      <c r="E127" s="52"/>
      <c r="F127" s="79" t="str">
        <f t="shared" si="0"/>
        <v/>
      </c>
      <c r="G127" s="79" t="str">
        <f t="shared" si="1"/>
        <v/>
      </c>
    </row>
    <row r="128" spans="1:7" x14ac:dyDescent="0.35">
      <c r="A128" s="38" t="s">
        <v>1718</v>
      </c>
      <c r="B128" s="59" t="s">
        <v>1067</v>
      </c>
      <c r="C128" s="70" t="s">
        <v>620</v>
      </c>
      <c r="D128" s="142" t="s">
        <v>620</v>
      </c>
      <c r="E128" s="52"/>
      <c r="F128" s="79" t="str">
        <f t="shared" si="0"/>
        <v/>
      </c>
      <c r="G128" s="79" t="str">
        <f t="shared" si="1"/>
        <v/>
      </c>
    </row>
    <row r="129" spans="1:7" x14ac:dyDescent="0.35">
      <c r="A129" s="38" t="s">
        <v>1719</v>
      </c>
      <c r="B129" s="59" t="s">
        <v>1067</v>
      </c>
      <c r="C129" s="70" t="s">
        <v>620</v>
      </c>
      <c r="D129" s="142" t="s">
        <v>620</v>
      </c>
      <c r="E129" s="59"/>
      <c r="F129" s="79" t="str">
        <f t="shared" si="0"/>
        <v/>
      </c>
      <c r="G129" s="79" t="str">
        <f t="shared" si="1"/>
        <v/>
      </c>
    </row>
    <row r="130" spans="1:7" x14ac:dyDescent="0.35">
      <c r="A130" s="38" t="s">
        <v>1720</v>
      </c>
      <c r="B130" s="59" t="s">
        <v>1067</v>
      </c>
      <c r="C130" s="70" t="s">
        <v>620</v>
      </c>
      <c r="D130" s="142" t="s">
        <v>620</v>
      </c>
      <c r="E130" s="59"/>
      <c r="F130" s="79" t="str">
        <f t="shared" si="0"/>
        <v/>
      </c>
      <c r="G130" s="79" t="str">
        <f t="shared" si="1"/>
        <v/>
      </c>
    </row>
    <row r="131" spans="1:7" x14ac:dyDescent="0.35">
      <c r="A131" s="38" t="s">
        <v>1721</v>
      </c>
      <c r="B131" s="59" t="s">
        <v>1067</v>
      </c>
      <c r="C131" s="70" t="s">
        <v>620</v>
      </c>
      <c r="D131" s="142" t="s">
        <v>620</v>
      </c>
      <c r="E131" s="59"/>
      <c r="F131" s="79" t="str">
        <f t="shared" si="0"/>
        <v/>
      </c>
      <c r="G131" s="79" t="str">
        <f t="shared" si="1"/>
        <v/>
      </c>
    </row>
    <row r="132" spans="1:7" x14ac:dyDescent="0.35">
      <c r="A132" s="38" t="s">
        <v>1722</v>
      </c>
      <c r="B132" s="59" t="s">
        <v>1067</v>
      </c>
      <c r="C132" s="70" t="s">
        <v>620</v>
      </c>
      <c r="D132" s="142" t="s">
        <v>620</v>
      </c>
      <c r="E132" s="59"/>
      <c r="F132" s="79" t="str">
        <f t="shared" si="0"/>
        <v/>
      </c>
      <c r="G132" s="79" t="str">
        <f t="shared" si="1"/>
        <v/>
      </c>
    </row>
    <row r="133" spans="1:7" x14ac:dyDescent="0.35">
      <c r="A133" s="38" t="s">
        <v>1723</v>
      </c>
      <c r="B133" s="59" t="s">
        <v>1067</v>
      </c>
      <c r="C133" s="70" t="s">
        <v>620</v>
      </c>
      <c r="D133" s="142" t="s">
        <v>620</v>
      </c>
      <c r="E133" s="59"/>
      <c r="F133" s="79" t="str">
        <f t="shared" si="0"/>
        <v/>
      </c>
      <c r="G133" s="79" t="str">
        <f t="shared" si="1"/>
        <v/>
      </c>
    </row>
    <row r="134" spans="1:7" x14ac:dyDescent="0.35">
      <c r="A134" s="38" t="s">
        <v>1724</v>
      </c>
      <c r="B134" s="59" t="s">
        <v>1067</v>
      </c>
      <c r="C134" s="70" t="s">
        <v>620</v>
      </c>
      <c r="D134" s="142" t="s">
        <v>620</v>
      </c>
      <c r="E134" s="59"/>
      <c r="F134" s="79" t="str">
        <f t="shared" si="0"/>
        <v/>
      </c>
      <c r="G134" s="79" t="str">
        <f t="shared" si="1"/>
        <v/>
      </c>
    </row>
    <row r="135" spans="1:7" x14ac:dyDescent="0.35">
      <c r="A135" s="38" t="s">
        <v>1725</v>
      </c>
      <c r="B135" s="59" t="s">
        <v>1067</v>
      </c>
      <c r="C135" s="70" t="s">
        <v>620</v>
      </c>
      <c r="D135" s="142" t="s">
        <v>620</v>
      </c>
      <c r="F135" s="79" t="str">
        <f t="shared" si="0"/>
        <v/>
      </c>
      <c r="G135" s="79" t="str">
        <f t="shared" si="1"/>
        <v/>
      </c>
    </row>
    <row r="136" spans="1:7" x14ac:dyDescent="0.35">
      <c r="A136" s="38" t="s">
        <v>1726</v>
      </c>
      <c r="B136" s="59" t="s">
        <v>1067</v>
      </c>
      <c r="C136" s="70" t="s">
        <v>620</v>
      </c>
      <c r="D136" s="142" t="s">
        <v>620</v>
      </c>
      <c r="E136" s="76"/>
      <c r="F136" s="79" t="str">
        <f t="shared" si="0"/>
        <v/>
      </c>
      <c r="G136" s="79" t="str">
        <f t="shared" si="1"/>
        <v/>
      </c>
    </row>
    <row r="137" spans="1:7" x14ac:dyDescent="0.35">
      <c r="A137" s="38" t="s">
        <v>1727</v>
      </c>
      <c r="B137" s="59" t="s">
        <v>1067</v>
      </c>
      <c r="C137" s="70" t="s">
        <v>620</v>
      </c>
      <c r="D137" s="142" t="s">
        <v>620</v>
      </c>
      <c r="E137" s="76"/>
      <c r="F137" s="79" t="str">
        <f t="shared" si="0"/>
        <v/>
      </c>
      <c r="G137" s="79" t="str">
        <f t="shared" si="1"/>
        <v/>
      </c>
    </row>
    <row r="138" spans="1:7" x14ac:dyDescent="0.35">
      <c r="A138" s="38" t="s">
        <v>1728</v>
      </c>
      <c r="B138" s="59" t="s">
        <v>1067</v>
      </c>
      <c r="C138" s="70" t="s">
        <v>620</v>
      </c>
      <c r="D138" s="142" t="s">
        <v>620</v>
      </c>
      <c r="E138" s="76"/>
      <c r="F138" s="79" t="str">
        <f t="shared" si="0"/>
        <v/>
      </c>
      <c r="G138" s="79" t="str">
        <f t="shared" si="1"/>
        <v/>
      </c>
    </row>
    <row r="139" spans="1:7" x14ac:dyDescent="0.35">
      <c r="A139" s="38" t="s">
        <v>1729</v>
      </c>
      <c r="B139" s="59" t="s">
        <v>1067</v>
      </c>
      <c r="C139" s="70" t="s">
        <v>620</v>
      </c>
      <c r="D139" s="142" t="s">
        <v>620</v>
      </c>
      <c r="E139" s="76"/>
      <c r="F139" s="79" t="str">
        <f t="shared" si="0"/>
        <v/>
      </c>
      <c r="G139" s="79" t="str">
        <f t="shared" si="1"/>
        <v/>
      </c>
    </row>
    <row r="140" spans="1:7" x14ac:dyDescent="0.35">
      <c r="A140" s="38" t="s">
        <v>1730</v>
      </c>
      <c r="B140" s="59" t="s">
        <v>1067</v>
      </c>
      <c r="C140" s="70" t="s">
        <v>620</v>
      </c>
      <c r="D140" s="142" t="s">
        <v>620</v>
      </c>
      <c r="E140" s="76"/>
      <c r="F140" s="79" t="str">
        <f t="shared" si="0"/>
        <v/>
      </c>
      <c r="G140" s="79" t="str">
        <f t="shared" si="1"/>
        <v/>
      </c>
    </row>
    <row r="141" spans="1:7" x14ac:dyDescent="0.35">
      <c r="A141" s="38" t="s">
        <v>1731</v>
      </c>
      <c r="B141" s="59" t="s">
        <v>1067</v>
      </c>
      <c r="C141" s="70" t="s">
        <v>620</v>
      </c>
      <c r="D141" s="142" t="s">
        <v>620</v>
      </c>
      <c r="E141" s="76"/>
      <c r="F141" s="79" t="str">
        <f t="shared" si="0"/>
        <v/>
      </c>
      <c r="G141" s="79" t="str">
        <f t="shared" si="1"/>
        <v/>
      </c>
    </row>
    <row r="142" spans="1:7" x14ac:dyDescent="0.35">
      <c r="A142" s="38" t="s">
        <v>1732</v>
      </c>
      <c r="B142" s="59" t="s">
        <v>1067</v>
      </c>
      <c r="C142" s="70" t="s">
        <v>620</v>
      </c>
      <c r="D142" s="142" t="s">
        <v>620</v>
      </c>
      <c r="E142" s="76"/>
      <c r="F142" s="79" t="str">
        <f t="shared" si="0"/>
        <v/>
      </c>
      <c r="G142" s="79" t="str">
        <f t="shared" si="1"/>
        <v/>
      </c>
    </row>
    <row r="143" spans="1:7" x14ac:dyDescent="0.35">
      <c r="A143" s="38" t="s">
        <v>1733</v>
      </c>
      <c r="B143" s="59" t="s">
        <v>1067</v>
      </c>
      <c r="C143" s="70" t="s">
        <v>620</v>
      </c>
      <c r="D143" s="142" t="s">
        <v>620</v>
      </c>
      <c r="E143" s="76"/>
      <c r="F143" s="79" t="str">
        <f t="shared" si="0"/>
        <v/>
      </c>
      <c r="G143" s="79" t="str">
        <f t="shared" si="1"/>
        <v/>
      </c>
    </row>
    <row r="144" spans="1:7" x14ac:dyDescent="0.35">
      <c r="A144" s="38" t="s">
        <v>1734</v>
      </c>
      <c r="B144" s="82" t="s">
        <v>265</v>
      </c>
      <c r="C144" s="83">
        <f>SUM(C120:C143)</f>
        <v>0</v>
      </c>
      <c r="D144" s="78">
        <f>SUM(D120:D143)</f>
        <v>0</v>
      </c>
      <c r="E144" s="76"/>
      <c r="F144" s="84">
        <f>SUM(F120:F143)</f>
        <v>0</v>
      </c>
      <c r="G144" s="84">
        <f>SUM(G120:G143)</f>
        <v>0</v>
      </c>
    </row>
    <row r="145" spans="1:7" ht="15" customHeight="1" x14ac:dyDescent="0.35">
      <c r="A145" s="63"/>
      <c r="B145" s="64" t="s">
        <v>1735</v>
      </c>
      <c r="C145" s="63" t="s">
        <v>932</v>
      </c>
      <c r="D145" s="63" t="s">
        <v>933</v>
      </c>
      <c r="E145" s="65"/>
      <c r="F145" s="63" t="s">
        <v>1609</v>
      </c>
      <c r="G145" s="63" t="s">
        <v>934</v>
      </c>
    </row>
    <row r="146" spans="1:7" x14ac:dyDescent="0.35">
      <c r="A146" s="38" t="s">
        <v>1736</v>
      </c>
      <c r="B146" s="38" t="s">
        <v>971</v>
      </c>
      <c r="C146" s="73" t="s">
        <v>620</v>
      </c>
      <c r="G146" s="38"/>
    </row>
    <row r="147" spans="1:7" x14ac:dyDescent="0.35">
      <c r="G147" s="38"/>
    </row>
    <row r="148" spans="1:7" x14ac:dyDescent="0.35">
      <c r="B148" s="59" t="s">
        <v>972</v>
      </c>
      <c r="G148" s="38"/>
    </row>
    <row r="149" spans="1:7" x14ac:dyDescent="0.35">
      <c r="A149" s="38" t="s">
        <v>1737</v>
      </c>
      <c r="B149" s="38" t="s">
        <v>974</v>
      </c>
      <c r="C149" s="70" t="s">
        <v>620</v>
      </c>
      <c r="D149" s="142" t="s">
        <v>620</v>
      </c>
      <c r="F149" s="79" t="str">
        <f t="shared" ref="F149:F163" si="2">IF($C$157=0,"",IF(C149="[for completion]","",C149/$C$157))</f>
        <v/>
      </c>
      <c r="G149" s="79" t="str">
        <f t="shared" ref="G149:G163" si="3">IF($D$157=0,"",IF(D149="[for completion]","",D149/$D$157))</f>
        <v/>
      </c>
    </row>
    <row r="150" spans="1:7" x14ac:dyDescent="0.35">
      <c r="A150" s="38" t="s">
        <v>1738</v>
      </c>
      <c r="B150" s="38" t="s">
        <v>976</v>
      </c>
      <c r="C150" s="70" t="s">
        <v>620</v>
      </c>
      <c r="D150" s="142" t="s">
        <v>620</v>
      </c>
      <c r="F150" s="79" t="str">
        <f t="shared" si="2"/>
        <v/>
      </c>
      <c r="G150" s="79" t="str">
        <f t="shared" si="3"/>
        <v/>
      </c>
    </row>
    <row r="151" spans="1:7" x14ac:dyDescent="0.35">
      <c r="A151" s="38" t="s">
        <v>1739</v>
      </c>
      <c r="B151" s="38" t="s">
        <v>978</v>
      </c>
      <c r="C151" s="70" t="s">
        <v>620</v>
      </c>
      <c r="D151" s="142" t="s">
        <v>620</v>
      </c>
      <c r="F151" s="79" t="str">
        <f t="shared" si="2"/>
        <v/>
      </c>
      <c r="G151" s="79" t="str">
        <f t="shared" si="3"/>
        <v/>
      </c>
    </row>
    <row r="152" spans="1:7" x14ac:dyDescent="0.35">
      <c r="A152" s="38" t="s">
        <v>1740</v>
      </c>
      <c r="B152" s="38" t="s">
        <v>980</v>
      </c>
      <c r="C152" s="70" t="s">
        <v>620</v>
      </c>
      <c r="D152" s="142" t="s">
        <v>620</v>
      </c>
      <c r="F152" s="79" t="str">
        <f t="shared" si="2"/>
        <v/>
      </c>
      <c r="G152" s="79" t="str">
        <f t="shared" si="3"/>
        <v/>
      </c>
    </row>
    <row r="153" spans="1:7" x14ac:dyDescent="0.35">
      <c r="A153" s="38" t="s">
        <v>1741</v>
      </c>
      <c r="B153" s="38" t="s">
        <v>982</v>
      </c>
      <c r="C153" s="70" t="s">
        <v>620</v>
      </c>
      <c r="D153" s="142" t="s">
        <v>620</v>
      </c>
      <c r="F153" s="79" t="str">
        <f t="shared" si="2"/>
        <v/>
      </c>
      <c r="G153" s="79" t="str">
        <f t="shared" si="3"/>
        <v/>
      </c>
    </row>
    <row r="154" spans="1:7" x14ac:dyDescent="0.35">
      <c r="A154" s="38" t="s">
        <v>1742</v>
      </c>
      <c r="B154" s="38" t="s">
        <v>984</v>
      </c>
      <c r="C154" s="70" t="s">
        <v>620</v>
      </c>
      <c r="D154" s="142" t="s">
        <v>620</v>
      </c>
      <c r="F154" s="79" t="str">
        <f t="shared" si="2"/>
        <v/>
      </c>
      <c r="G154" s="79" t="str">
        <f t="shared" si="3"/>
        <v/>
      </c>
    </row>
    <row r="155" spans="1:7" x14ac:dyDescent="0.35">
      <c r="A155" s="38" t="s">
        <v>1743</v>
      </c>
      <c r="B155" s="38" t="s">
        <v>986</v>
      </c>
      <c r="C155" s="70" t="s">
        <v>620</v>
      </c>
      <c r="D155" s="142" t="s">
        <v>620</v>
      </c>
      <c r="F155" s="79" t="str">
        <f t="shared" si="2"/>
        <v/>
      </c>
      <c r="G155" s="79" t="str">
        <f t="shared" si="3"/>
        <v/>
      </c>
    </row>
    <row r="156" spans="1:7" x14ac:dyDescent="0.35">
      <c r="A156" s="38" t="s">
        <v>1744</v>
      </c>
      <c r="B156" s="38" t="s">
        <v>988</v>
      </c>
      <c r="C156" s="70" t="s">
        <v>620</v>
      </c>
      <c r="D156" s="142" t="s">
        <v>620</v>
      </c>
      <c r="F156" s="79" t="str">
        <f t="shared" si="2"/>
        <v/>
      </c>
      <c r="G156" s="79" t="str">
        <f t="shared" si="3"/>
        <v/>
      </c>
    </row>
    <row r="157" spans="1:7" x14ac:dyDescent="0.35">
      <c r="A157" s="38" t="s">
        <v>1745</v>
      </c>
      <c r="B157" s="82" t="s">
        <v>265</v>
      </c>
      <c r="C157" s="70">
        <f>SUM(C149:C156)</f>
        <v>0</v>
      </c>
      <c r="D157" s="142">
        <f>SUM(D149:D156)</f>
        <v>0</v>
      </c>
      <c r="F157" s="73">
        <f>SUM(F149:F156)</f>
        <v>0</v>
      </c>
      <c r="G157" s="73">
        <f>SUM(G149:G156)</f>
        <v>0</v>
      </c>
    </row>
    <row r="158" spans="1:7" outlineLevel="1" x14ac:dyDescent="0.35">
      <c r="A158" s="38" t="s">
        <v>1746</v>
      </c>
      <c r="B158" s="85" t="s">
        <v>991</v>
      </c>
      <c r="C158" s="70"/>
      <c r="D158" s="142"/>
      <c r="F158" s="79" t="str">
        <f t="shared" si="2"/>
        <v/>
      </c>
      <c r="G158" s="79" t="str">
        <f t="shared" si="3"/>
        <v/>
      </c>
    </row>
    <row r="159" spans="1:7" outlineLevel="1" x14ac:dyDescent="0.35">
      <c r="A159" s="38" t="s">
        <v>1747</v>
      </c>
      <c r="B159" s="85" t="s">
        <v>993</v>
      </c>
      <c r="C159" s="70"/>
      <c r="D159" s="142"/>
      <c r="F159" s="79" t="str">
        <f t="shared" si="2"/>
        <v/>
      </c>
      <c r="G159" s="79" t="str">
        <f t="shared" si="3"/>
        <v/>
      </c>
    </row>
    <row r="160" spans="1:7" outlineLevel="1" x14ac:dyDescent="0.35">
      <c r="A160" s="38" t="s">
        <v>1748</v>
      </c>
      <c r="B160" s="85" t="s">
        <v>995</v>
      </c>
      <c r="C160" s="70"/>
      <c r="D160" s="142"/>
      <c r="F160" s="79" t="str">
        <f t="shared" si="2"/>
        <v/>
      </c>
      <c r="G160" s="79" t="str">
        <f t="shared" si="3"/>
        <v/>
      </c>
    </row>
    <row r="161" spans="1:7" outlineLevel="1" x14ac:dyDescent="0.35">
      <c r="A161" s="38" t="s">
        <v>1749</v>
      </c>
      <c r="B161" s="85" t="s">
        <v>997</v>
      </c>
      <c r="C161" s="70"/>
      <c r="D161" s="142"/>
      <c r="F161" s="79" t="str">
        <f t="shared" si="2"/>
        <v/>
      </c>
      <c r="G161" s="79" t="str">
        <f t="shared" si="3"/>
        <v/>
      </c>
    </row>
    <row r="162" spans="1:7" outlineLevel="1" x14ac:dyDescent="0.35">
      <c r="A162" s="38" t="s">
        <v>1750</v>
      </c>
      <c r="B162" s="85" t="s">
        <v>999</v>
      </c>
      <c r="C162" s="70"/>
      <c r="D162" s="142"/>
      <c r="F162" s="79" t="str">
        <f t="shared" si="2"/>
        <v/>
      </c>
      <c r="G162" s="79" t="str">
        <f t="shared" si="3"/>
        <v/>
      </c>
    </row>
    <row r="163" spans="1:7" outlineLevel="1" x14ac:dyDescent="0.35">
      <c r="A163" s="38" t="s">
        <v>1751</v>
      </c>
      <c r="B163" s="85" t="s">
        <v>1001</v>
      </c>
      <c r="C163" s="70"/>
      <c r="D163" s="142"/>
      <c r="F163" s="79" t="str">
        <f t="shared" si="2"/>
        <v/>
      </c>
      <c r="G163" s="79" t="str">
        <f t="shared" si="3"/>
        <v/>
      </c>
    </row>
    <row r="164" spans="1:7" outlineLevel="1" x14ac:dyDescent="0.35">
      <c r="A164" s="38" t="s">
        <v>1752</v>
      </c>
      <c r="B164" s="85"/>
      <c r="F164" s="80"/>
      <c r="G164" s="80"/>
    </row>
    <row r="165" spans="1:7" outlineLevel="1" x14ac:dyDescent="0.35">
      <c r="A165" s="38" t="s">
        <v>1753</v>
      </c>
      <c r="B165" s="85"/>
      <c r="F165" s="80"/>
      <c r="G165" s="80"/>
    </row>
    <row r="166" spans="1:7" outlineLevel="1" x14ac:dyDescent="0.35">
      <c r="A166" s="38" t="s">
        <v>1754</v>
      </c>
      <c r="B166" s="85"/>
      <c r="F166" s="80"/>
      <c r="G166" s="80"/>
    </row>
    <row r="167" spans="1:7" ht="15" customHeight="1" x14ac:dyDescent="0.35">
      <c r="A167" s="63"/>
      <c r="B167" s="64" t="s">
        <v>1755</v>
      </c>
      <c r="C167" s="63" t="s">
        <v>932</v>
      </c>
      <c r="D167" s="63" t="s">
        <v>933</v>
      </c>
      <c r="E167" s="65"/>
      <c r="F167" s="63" t="s">
        <v>1609</v>
      </c>
      <c r="G167" s="63" t="s">
        <v>934</v>
      </c>
    </row>
    <row r="168" spans="1:7" x14ac:dyDescent="0.35">
      <c r="A168" s="38" t="s">
        <v>1756</v>
      </c>
      <c r="B168" s="38" t="s">
        <v>971</v>
      </c>
      <c r="C168" s="73" t="s">
        <v>1260</v>
      </c>
      <c r="G168" s="38"/>
    </row>
    <row r="169" spans="1:7" x14ac:dyDescent="0.35">
      <c r="G169" s="38"/>
    </row>
    <row r="170" spans="1:7" x14ac:dyDescent="0.35">
      <c r="B170" s="59" t="s">
        <v>972</v>
      </c>
      <c r="G170" s="38"/>
    </row>
    <row r="171" spans="1:7" x14ac:dyDescent="0.35">
      <c r="A171" s="38" t="s">
        <v>1757</v>
      </c>
      <c r="B171" s="38" t="s">
        <v>974</v>
      </c>
      <c r="C171" s="70" t="s">
        <v>1260</v>
      </c>
      <c r="D171" s="142" t="s">
        <v>1260</v>
      </c>
      <c r="F171" s="79" t="str">
        <f>IF($C$179=0,"",IF(C171="[Mark as ND1 if not relevant]","",C171/$C$179))</f>
        <v/>
      </c>
      <c r="G171" s="79" t="str">
        <f>IF($D$179=0,"",IF(D171="[Mark as ND1 if not relevant]","",D171/$D$179))</f>
        <v/>
      </c>
    </row>
    <row r="172" spans="1:7" x14ac:dyDescent="0.35">
      <c r="A172" s="38" t="s">
        <v>1758</v>
      </c>
      <c r="B172" s="38" t="s">
        <v>976</v>
      </c>
      <c r="C172" s="70" t="s">
        <v>1260</v>
      </c>
      <c r="D172" s="142" t="s">
        <v>1260</v>
      </c>
      <c r="F172" s="79" t="str">
        <f t="shared" ref="F172:F178" si="4">IF($C$179=0,"",IF(C172="[Mark as ND1 if not relevant]","",C172/$C$179))</f>
        <v/>
      </c>
      <c r="G172" s="79" t="str">
        <f t="shared" ref="G172:G178" si="5">IF($D$179=0,"",IF(D172="[Mark as ND1 if not relevant]","",D172/$D$179))</f>
        <v/>
      </c>
    </row>
    <row r="173" spans="1:7" x14ac:dyDescent="0.35">
      <c r="A173" s="38" t="s">
        <v>1759</v>
      </c>
      <c r="B173" s="38" t="s">
        <v>978</v>
      </c>
      <c r="C173" s="70" t="s">
        <v>1260</v>
      </c>
      <c r="D173" s="142" t="s">
        <v>1260</v>
      </c>
      <c r="F173" s="79" t="str">
        <f t="shared" si="4"/>
        <v/>
      </c>
      <c r="G173" s="79" t="str">
        <f t="shared" si="5"/>
        <v/>
      </c>
    </row>
    <row r="174" spans="1:7" x14ac:dyDescent="0.35">
      <c r="A174" s="38" t="s">
        <v>1760</v>
      </c>
      <c r="B174" s="38" t="s">
        <v>980</v>
      </c>
      <c r="C174" s="70" t="s">
        <v>1260</v>
      </c>
      <c r="D174" s="142" t="s">
        <v>1260</v>
      </c>
      <c r="F174" s="79" t="str">
        <f t="shared" si="4"/>
        <v/>
      </c>
      <c r="G174" s="79" t="str">
        <f t="shared" si="5"/>
        <v/>
      </c>
    </row>
    <row r="175" spans="1:7" x14ac:dyDescent="0.35">
      <c r="A175" s="38" t="s">
        <v>1761</v>
      </c>
      <c r="B175" s="38" t="s">
        <v>982</v>
      </c>
      <c r="C175" s="70" t="s">
        <v>1260</v>
      </c>
      <c r="D175" s="142" t="s">
        <v>1260</v>
      </c>
      <c r="F175" s="79" t="str">
        <f t="shared" si="4"/>
        <v/>
      </c>
      <c r="G175" s="79" t="str">
        <f t="shared" si="5"/>
        <v/>
      </c>
    </row>
    <row r="176" spans="1:7" x14ac:dyDescent="0.35">
      <c r="A176" s="38" t="s">
        <v>1762</v>
      </c>
      <c r="B176" s="38" t="s">
        <v>984</v>
      </c>
      <c r="C176" s="70" t="s">
        <v>1260</v>
      </c>
      <c r="D176" s="142" t="s">
        <v>1260</v>
      </c>
      <c r="F176" s="79" t="str">
        <f t="shared" si="4"/>
        <v/>
      </c>
      <c r="G176" s="79" t="str">
        <f t="shared" si="5"/>
        <v/>
      </c>
    </row>
    <row r="177" spans="1:7" x14ac:dyDescent="0.35">
      <c r="A177" s="38" t="s">
        <v>1763</v>
      </c>
      <c r="B177" s="38" t="s">
        <v>986</v>
      </c>
      <c r="C177" s="70" t="s">
        <v>1260</v>
      </c>
      <c r="D177" s="142" t="s">
        <v>1260</v>
      </c>
      <c r="F177" s="79" t="str">
        <f t="shared" si="4"/>
        <v/>
      </c>
      <c r="G177" s="79" t="str">
        <f t="shared" si="5"/>
        <v/>
      </c>
    </row>
    <row r="178" spans="1:7" x14ac:dyDescent="0.35">
      <c r="A178" s="38" t="s">
        <v>1764</v>
      </c>
      <c r="B178" s="38" t="s">
        <v>988</v>
      </c>
      <c r="C178" s="70" t="s">
        <v>1260</v>
      </c>
      <c r="D178" s="142" t="s">
        <v>1260</v>
      </c>
      <c r="F178" s="79" t="str">
        <f t="shared" si="4"/>
        <v/>
      </c>
      <c r="G178" s="79" t="str">
        <f t="shared" si="5"/>
        <v/>
      </c>
    </row>
    <row r="179" spans="1:7" x14ac:dyDescent="0.35">
      <c r="A179" s="38" t="s">
        <v>1765</v>
      </c>
      <c r="B179" s="82" t="s">
        <v>265</v>
      </c>
      <c r="C179" s="70">
        <f>SUM(C171:C178)</f>
        <v>0</v>
      </c>
      <c r="D179" s="142">
        <f>SUM(D171:D178)</f>
        <v>0</v>
      </c>
      <c r="F179" s="73">
        <f>SUM(F171:F178)</f>
        <v>0</v>
      </c>
      <c r="G179" s="73">
        <f>SUM(G171:G178)</f>
        <v>0</v>
      </c>
    </row>
    <row r="180" spans="1:7" outlineLevel="1" x14ac:dyDescent="0.35">
      <c r="A180" s="38" t="s">
        <v>1766</v>
      </c>
      <c r="B180" s="85" t="s">
        <v>991</v>
      </c>
      <c r="C180" s="70"/>
      <c r="D180" s="142"/>
      <c r="F180" s="79" t="str">
        <f t="shared" ref="F180:F185" si="6">IF($C$179=0,"",IF(C180="[for completion]","",C180/$C$179))</f>
        <v/>
      </c>
      <c r="G180" s="79" t="str">
        <f t="shared" ref="G180:G185" si="7">IF($D$179=0,"",IF(D180="[for completion]","",D180/$D$179))</f>
        <v/>
      </c>
    </row>
    <row r="181" spans="1:7" outlineLevel="1" x14ac:dyDescent="0.35">
      <c r="A181" s="38" t="s">
        <v>1767</v>
      </c>
      <c r="B181" s="85" t="s">
        <v>993</v>
      </c>
      <c r="C181" s="70"/>
      <c r="D181" s="142"/>
      <c r="F181" s="79" t="str">
        <f t="shared" si="6"/>
        <v/>
      </c>
      <c r="G181" s="79" t="str">
        <f t="shared" si="7"/>
        <v/>
      </c>
    </row>
    <row r="182" spans="1:7" outlineLevel="1" x14ac:dyDescent="0.35">
      <c r="A182" s="38" t="s">
        <v>1768</v>
      </c>
      <c r="B182" s="85" t="s">
        <v>995</v>
      </c>
      <c r="C182" s="70"/>
      <c r="D182" s="142"/>
      <c r="F182" s="79" t="str">
        <f t="shared" si="6"/>
        <v/>
      </c>
      <c r="G182" s="79" t="str">
        <f t="shared" si="7"/>
        <v/>
      </c>
    </row>
    <row r="183" spans="1:7" outlineLevel="1" x14ac:dyDescent="0.35">
      <c r="A183" s="38" t="s">
        <v>1769</v>
      </c>
      <c r="B183" s="85" t="s">
        <v>997</v>
      </c>
      <c r="C183" s="70"/>
      <c r="D183" s="142"/>
      <c r="F183" s="79" t="str">
        <f t="shared" si="6"/>
        <v/>
      </c>
      <c r="G183" s="79" t="str">
        <f t="shared" si="7"/>
        <v/>
      </c>
    </row>
    <row r="184" spans="1:7" outlineLevel="1" x14ac:dyDescent="0.35">
      <c r="A184" s="38" t="s">
        <v>1770</v>
      </c>
      <c r="B184" s="85" t="s">
        <v>999</v>
      </c>
      <c r="C184" s="70"/>
      <c r="D184" s="142"/>
      <c r="F184" s="79" t="str">
        <f t="shared" si="6"/>
        <v/>
      </c>
      <c r="G184" s="79" t="str">
        <f t="shared" si="7"/>
        <v/>
      </c>
    </row>
    <row r="185" spans="1:7" outlineLevel="1" x14ac:dyDescent="0.35">
      <c r="A185" s="38" t="s">
        <v>1771</v>
      </c>
      <c r="B185" s="85" t="s">
        <v>1001</v>
      </c>
      <c r="C185" s="70"/>
      <c r="D185" s="142"/>
      <c r="F185" s="79" t="str">
        <f t="shared" si="6"/>
        <v/>
      </c>
      <c r="G185" s="79" t="str">
        <f t="shared" si="7"/>
        <v/>
      </c>
    </row>
    <row r="186" spans="1:7" outlineLevel="1" x14ac:dyDescent="0.35">
      <c r="A186" s="38" t="s">
        <v>1772</v>
      </c>
      <c r="B186" s="85"/>
      <c r="F186" s="80"/>
      <c r="G186" s="80"/>
    </row>
    <row r="187" spans="1:7" outlineLevel="1" x14ac:dyDescent="0.35">
      <c r="A187" s="38" t="s">
        <v>1773</v>
      </c>
      <c r="B187" s="85"/>
      <c r="F187" s="80"/>
      <c r="G187" s="80"/>
    </row>
    <row r="188" spans="1:7" outlineLevel="1" x14ac:dyDescent="0.35">
      <c r="A188" s="38" t="s">
        <v>1774</v>
      </c>
      <c r="B188" s="85"/>
      <c r="F188" s="80"/>
      <c r="G188" s="80"/>
    </row>
    <row r="189" spans="1:7" ht="15" customHeight="1" x14ac:dyDescent="0.35">
      <c r="A189" s="63"/>
      <c r="B189" s="64" t="s">
        <v>1775</v>
      </c>
      <c r="C189" s="63" t="s">
        <v>1609</v>
      </c>
      <c r="D189" s="63"/>
      <c r="E189" s="65"/>
      <c r="F189" s="63"/>
      <c r="G189" s="63"/>
    </row>
    <row r="190" spans="1:7" x14ac:dyDescent="0.35">
      <c r="A190" s="38" t="s">
        <v>1776</v>
      </c>
      <c r="B190" s="59" t="s">
        <v>1067</v>
      </c>
      <c r="C190" s="73" t="s">
        <v>620</v>
      </c>
      <c r="E190" s="76"/>
      <c r="F190" s="76"/>
      <c r="G190" s="76"/>
    </row>
    <row r="191" spans="1:7" x14ac:dyDescent="0.35">
      <c r="A191" s="38" t="s">
        <v>1777</v>
      </c>
      <c r="B191" s="59" t="s">
        <v>1067</v>
      </c>
      <c r="C191" s="73" t="s">
        <v>620</v>
      </c>
      <c r="E191" s="76"/>
      <c r="F191" s="76"/>
      <c r="G191" s="76"/>
    </row>
    <row r="192" spans="1:7" x14ac:dyDescent="0.35">
      <c r="A192" s="38" t="s">
        <v>1778</v>
      </c>
      <c r="B192" s="59" t="s">
        <v>1067</v>
      </c>
      <c r="C192" s="73" t="s">
        <v>620</v>
      </c>
      <c r="E192" s="76"/>
      <c r="F192" s="76"/>
      <c r="G192" s="76"/>
    </row>
    <row r="193" spans="1:7" x14ac:dyDescent="0.35">
      <c r="A193" s="38" t="s">
        <v>1779</v>
      </c>
      <c r="B193" s="59" t="s">
        <v>1067</v>
      </c>
      <c r="C193" s="73" t="s">
        <v>620</v>
      </c>
      <c r="E193" s="76"/>
      <c r="F193" s="76"/>
      <c r="G193" s="76"/>
    </row>
    <row r="194" spans="1:7" x14ac:dyDescent="0.35">
      <c r="A194" s="38" t="s">
        <v>1780</v>
      </c>
      <c r="B194" s="59" t="s">
        <v>1067</v>
      </c>
      <c r="C194" s="73" t="s">
        <v>620</v>
      </c>
      <c r="E194" s="76"/>
      <c r="F194" s="76"/>
      <c r="G194" s="76"/>
    </row>
    <row r="195" spans="1:7" x14ac:dyDescent="0.35">
      <c r="A195" s="38" t="s">
        <v>1781</v>
      </c>
      <c r="B195" s="59" t="s">
        <v>1067</v>
      </c>
      <c r="C195" s="73" t="s">
        <v>620</v>
      </c>
      <c r="E195" s="76"/>
      <c r="F195" s="76"/>
      <c r="G195" s="76"/>
    </row>
    <row r="196" spans="1:7" x14ac:dyDescent="0.35">
      <c r="A196" s="38" t="s">
        <v>1782</v>
      </c>
      <c r="B196" s="59" t="s">
        <v>1067</v>
      </c>
      <c r="C196" s="73" t="s">
        <v>620</v>
      </c>
      <c r="E196" s="76"/>
      <c r="F196" s="76"/>
      <c r="G196" s="76"/>
    </row>
    <row r="197" spans="1:7" x14ac:dyDescent="0.35">
      <c r="A197" s="38" t="s">
        <v>1783</v>
      </c>
      <c r="B197" s="59" t="s">
        <v>1067</v>
      </c>
      <c r="C197" s="73" t="s">
        <v>620</v>
      </c>
      <c r="E197" s="76"/>
      <c r="F197" s="76"/>
    </row>
    <row r="198" spans="1:7" x14ac:dyDescent="0.35">
      <c r="A198" s="38" t="s">
        <v>1784</v>
      </c>
      <c r="B198" s="59" t="s">
        <v>1067</v>
      </c>
      <c r="C198" s="73" t="s">
        <v>620</v>
      </c>
      <c r="E198" s="76"/>
      <c r="F198" s="76"/>
    </row>
    <row r="199" spans="1:7" x14ac:dyDescent="0.35">
      <c r="A199" s="38" t="s">
        <v>1785</v>
      </c>
      <c r="B199" s="59" t="s">
        <v>1067</v>
      </c>
      <c r="C199" s="73" t="s">
        <v>620</v>
      </c>
      <c r="E199" s="76"/>
      <c r="F199" s="76"/>
    </row>
    <row r="200" spans="1:7" x14ac:dyDescent="0.35">
      <c r="A200" s="38" t="s">
        <v>1786</v>
      </c>
      <c r="B200" s="59" t="s">
        <v>1067</v>
      </c>
      <c r="C200" s="73" t="s">
        <v>620</v>
      </c>
      <c r="E200" s="76"/>
      <c r="F200" s="76"/>
    </row>
    <row r="201" spans="1:7" x14ac:dyDescent="0.35">
      <c r="A201" s="38" t="s">
        <v>1787</v>
      </c>
      <c r="B201" s="59" t="s">
        <v>1067</v>
      </c>
      <c r="C201" s="73" t="s">
        <v>620</v>
      </c>
      <c r="E201" s="76"/>
      <c r="F201" s="76"/>
    </row>
    <row r="202" spans="1:7" x14ac:dyDescent="0.35">
      <c r="A202" s="38" t="s">
        <v>1788</v>
      </c>
      <c r="B202" s="59" t="s">
        <v>1067</v>
      </c>
      <c r="C202" s="73" t="s">
        <v>620</v>
      </c>
    </row>
    <row r="203" spans="1:7" x14ac:dyDescent="0.35">
      <c r="A203" s="38" t="s">
        <v>1789</v>
      </c>
      <c r="B203" s="59" t="s">
        <v>1067</v>
      </c>
      <c r="C203" s="73" t="s">
        <v>620</v>
      </c>
    </row>
    <row r="204" spans="1:7" x14ac:dyDescent="0.35">
      <c r="A204" s="38" t="s">
        <v>1790</v>
      </c>
      <c r="B204" s="59" t="s">
        <v>1067</v>
      </c>
      <c r="C204" s="73" t="s">
        <v>620</v>
      </c>
    </row>
    <row r="205" spans="1:7" x14ac:dyDescent="0.35">
      <c r="A205" s="38" t="s">
        <v>1791</v>
      </c>
      <c r="B205" s="59" t="s">
        <v>1067</v>
      </c>
      <c r="C205" s="73" t="s">
        <v>620</v>
      </c>
    </row>
    <row r="206" spans="1:7" x14ac:dyDescent="0.35">
      <c r="A206" s="38" t="s">
        <v>1792</v>
      </c>
      <c r="B206" s="59" t="s">
        <v>1067</v>
      </c>
      <c r="C206" s="73" t="s">
        <v>620</v>
      </c>
    </row>
    <row r="207" spans="1:7" outlineLevel="1" x14ac:dyDescent="0.35">
      <c r="A207" s="38" t="s">
        <v>1793</v>
      </c>
    </row>
    <row r="208" spans="1:7" outlineLevel="1" x14ac:dyDescent="0.35">
      <c r="A208" s="38" t="s">
        <v>1794</v>
      </c>
    </row>
    <row r="209" spans="1:1" outlineLevel="1" x14ac:dyDescent="0.35">
      <c r="A209" s="38" t="s">
        <v>1795</v>
      </c>
    </row>
    <row r="210" spans="1:1" outlineLevel="1" x14ac:dyDescent="0.35">
      <c r="A210" s="38" t="s">
        <v>1796</v>
      </c>
    </row>
    <row r="211" spans="1:1" outlineLevel="1" x14ac:dyDescent="0.35">
      <c r="A211" s="38" t="s">
        <v>1797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ADCE39DA-C48C-44D7-888F-0870108C3A1C}"/>
    <hyperlink ref="B80" location="'2. Harmonised Glossary'!A9" display="Breakdown by Interest Rate" xr:uid="{73AA0C35-BEC8-437C-A8C0-223CC75DCAD6}"/>
    <hyperlink ref="B110" location="'2. Harmonised Glossary'!A14" display="Non-Performing Loans (NPLs)" xr:uid="{40F4D2F6-1F32-4DB1-AC8E-6416EDBDE308}"/>
    <hyperlink ref="B145" location="'2. Harmonised Glossary'!A288" display="Loan to Value (LTV) Information - Un-indexed" xr:uid="{9346376E-3477-40C5-94AB-AA06EE3E06A3}"/>
    <hyperlink ref="B167" location="'2. Harmonised Glossary'!A11" display="Loan to Value (LTV) Information - Indexed" xr:uid="{AD31CA89-61E4-441E-8C4D-FE4DE36B4475}"/>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158ED-893D-4FFC-846A-0C890B1DBC05}">
  <sheetPr>
    <tabColor rgb="FFE36E00"/>
  </sheetPr>
  <dimension ref="A1:C403"/>
  <sheetViews>
    <sheetView topLeftCell="B1" zoomScale="60" zoomScaleNormal="60" workbookViewId="0">
      <selection activeCell="C45" sqref="C45:C47"/>
    </sheetView>
  </sheetViews>
  <sheetFormatPr baseColWidth="10" defaultColWidth="11.453125" defaultRowHeight="14.5" outlineLevelRow="1" x14ac:dyDescent="0.35"/>
  <cols>
    <col min="1" max="1" width="16.26953125" style="112" customWidth="1"/>
    <col min="2" max="2" width="89.81640625" style="38" bestFit="1" customWidth="1"/>
    <col min="3" max="3" width="134.7265625" style="112" customWidth="1"/>
    <col min="4" max="16384" width="11.453125" style="112"/>
  </cols>
  <sheetData>
    <row r="1" spans="1:3" ht="31" x14ac:dyDescent="0.35">
      <c r="A1" s="34" t="s">
        <v>1798</v>
      </c>
      <c r="B1" s="34"/>
      <c r="C1" s="36" t="s">
        <v>178</v>
      </c>
    </row>
    <row r="2" spans="1:3" x14ac:dyDescent="0.35">
      <c r="B2" s="35"/>
      <c r="C2" s="35"/>
    </row>
    <row r="3" spans="1:3" x14ac:dyDescent="0.35">
      <c r="A3" s="156" t="s">
        <v>1799</v>
      </c>
      <c r="B3" s="157"/>
      <c r="C3" s="35"/>
    </row>
    <row r="4" spans="1:3" x14ac:dyDescent="0.35">
      <c r="C4" s="35"/>
    </row>
    <row r="5" spans="1:3" ht="18.5" x14ac:dyDescent="0.35">
      <c r="A5" s="49" t="s">
        <v>189</v>
      </c>
      <c r="B5" s="49" t="s">
        <v>1800</v>
      </c>
      <c r="C5" s="158" t="s">
        <v>1801</v>
      </c>
    </row>
    <row r="6" spans="1:3" ht="43.5" x14ac:dyDescent="0.35">
      <c r="A6" s="111" t="s">
        <v>1802</v>
      </c>
      <c r="B6" s="52" t="s">
        <v>1803</v>
      </c>
      <c r="C6" s="159" t="s">
        <v>1804</v>
      </c>
    </row>
    <row r="7" spans="1:3" ht="29" x14ac:dyDescent="0.35">
      <c r="A7" s="111" t="s">
        <v>1805</v>
      </c>
      <c r="B7" s="52" t="s">
        <v>1806</v>
      </c>
      <c r="C7" s="159" t="s">
        <v>1807</v>
      </c>
    </row>
    <row r="8" spans="1:3" ht="43.5" x14ac:dyDescent="0.35">
      <c r="A8" s="111" t="s">
        <v>1808</v>
      </c>
      <c r="B8" s="52" t="s">
        <v>1809</v>
      </c>
      <c r="C8" s="159" t="s">
        <v>1810</v>
      </c>
    </row>
    <row r="9" spans="1:3" x14ac:dyDescent="0.35">
      <c r="A9" s="111" t="s">
        <v>1811</v>
      </c>
      <c r="B9" s="52" t="s">
        <v>1812</v>
      </c>
      <c r="C9" s="159" t="s">
        <v>1813</v>
      </c>
    </row>
    <row r="10" spans="1:3" ht="44.25" customHeight="1" x14ac:dyDescent="0.35">
      <c r="A10" s="111" t="s">
        <v>1814</v>
      </c>
      <c r="B10" s="52" t="s">
        <v>1815</v>
      </c>
      <c r="C10" s="159" t="s">
        <v>1816</v>
      </c>
    </row>
    <row r="11" spans="1:3" ht="54.75" customHeight="1" x14ac:dyDescent="0.35">
      <c r="A11" s="111" t="s">
        <v>1817</v>
      </c>
      <c r="B11" s="52" t="s">
        <v>1818</v>
      </c>
      <c r="C11" s="159" t="s">
        <v>1819</v>
      </c>
    </row>
    <row r="12" spans="1:3" ht="58" x14ac:dyDescent="0.35">
      <c r="A12" s="111" t="s">
        <v>1820</v>
      </c>
      <c r="B12" s="52" t="s">
        <v>1821</v>
      </c>
      <c r="C12" s="159" t="s">
        <v>1822</v>
      </c>
    </row>
    <row r="13" spans="1:3" x14ac:dyDescent="0.35">
      <c r="A13" s="111" t="s">
        <v>1823</v>
      </c>
      <c r="B13" s="52" t="s">
        <v>1824</v>
      </c>
      <c r="C13" s="159" t="s">
        <v>1825</v>
      </c>
    </row>
    <row r="14" spans="1:3" ht="29" x14ac:dyDescent="0.35">
      <c r="A14" s="111" t="s">
        <v>1826</v>
      </c>
      <c r="B14" s="52" t="s">
        <v>1827</v>
      </c>
      <c r="C14" s="159" t="s">
        <v>1828</v>
      </c>
    </row>
    <row r="15" spans="1:3" ht="29" x14ac:dyDescent="0.35">
      <c r="A15" s="111" t="s">
        <v>1829</v>
      </c>
      <c r="B15" s="52" t="s">
        <v>1830</v>
      </c>
      <c r="C15" s="159" t="s">
        <v>1831</v>
      </c>
    </row>
    <row r="16" spans="1:3" ht="130.5" x14ac:dyDescent="0.35">
      <c r="A16" s="111" t="s">
        <v>1832</v>
      </c>
      <c r="B16" s="62" t="s">
        <v>1833</v>
      </c>
      <c r="C16" s="159" t="s">
        <v>1834</v>
      </c>
    </row>
    <row r="17" spans="1:3" ht="30" customHeight="1" x14ac:dyDescent="0.35">
      <c r="A17" s="111" t="s">
        <v>1835</v>
      </c>
      <c r="B17" s="62" t="s">
        <v>1836</v>
      </c>
      <c r="C17" s="159" t="s">
        <v>1837</v>
      </c>
    </row>
    <row r="18" spans="1:3" ht="29" x14ac:dyDescent="0.35">
      <c r="A18" s="111" t="s">
        <v>1838</v>
      </c>
      <c r="B18" s="62" t="s">
        <v>1839</v>
      </c>
      <c r="C18" s="159" t="s">
        <v>1840</v>
      </c>
    </row>
    <row r="19" spans="1:3" x14ac:dyDescent="0.35">
      <c r="A19" s="111" t="s">
        <v>1841</v>
      </c>
      <c r="B19" s="56" t="s">
        <v>1842</v>
      </c>
      <c r="C19" s="38"/>
    </row>
    <row r="20" spans="1:3" x14ac:dyDescent="0.35">
      <c r="A20" s="111" t="s">
        <v>1843</v>
      </c>
      <c r="B20" s="52"/>
    </row>
    <row r="21" spans="1:3" x14ac:dyDescent="0.35">
      <c r="A21" s="111" t="s">
        <v>1844</v>
      </c>
      <c r="B21" s="52"/>
      <c r="C21" s="38"/>
    </row>
    <row r="22" spans="1:3" x14ac:dyDescent="0.35">
      <c r="A22" s="111" t="s">
        <v>1845</v>
      </c>
      <c r="B22" s="112"/>
    </row>
    <row r="23" spans="1:3" outlineLevel="1" x14ac:dyDescent="0.35">
      <c r="A23" s="111" t="s">
        <v>1846</v>
      </c>
      <c r="C23" s="38"/>
    </row>
    <row r="24" spans="1:3" outlineLevel="1" x14ac:dyDescent="0.35">
      <c r="A24" s="111" t="s">
        <v>1847</v>
      </c>
      <c r="B24" s="141"/>
      <c r="C24" s="38"/>
    </row>
    <row r="25" spans="1:3" outlineLevel="1" x14ac:dyDescent="0.35">
      <c r="A25" s="111" t="s">
        <v>1848</v>
      </c>
      <c r="B25" s="141"/>
      <c r="C25" s="38"/>
    </row>
    <row r="26" spans="1:3" outlineLevel="1" x14ac:dyDescent="0.35">
      <c r="A26" s="111" t="s">
        <v>1849</v>
      </c>
      <c r="B26" s="141"/>
      <c r="C26" s="38"/>
    </row>
    <row r="27" spans="1:3" outlineLevel="1" x14ac:dyDescent="0.35">
      <c r="A27" s="111" t="s">
        <v>1850</v>
      </c>
      <c r="B27" s="141"/>
      <c r="C27" s="38"/>
    </row>
    <row r="28" spans="1:3" ht="18.5" outlineLevel="1" x14ac:dyDescent="0.35">
      <c r="A28" s="49"/>
      <c r="B28" s="49" t="s">
        <v>1851</v>
      </c>
      <c r="C28" s="158" t="s">
        <v>1801</v>
      </c>
    </row>
    <row r="29" spans="1:3" outlineLevel="1" x14ac:dyDescent="0.35">
      <c r="A29" s="111" t="s">
        <v>1852</v>
      </c>
      <c r="B29" s="52" t="s">
        <v>1853</v>
      </c>
      <c r="C29" s="38" t="s">
        <v>620</v>
      </c>
    </row>
    <row r="30" spans="1:3" outlineLevel="1" x14ac:dyDescent="0.35">
      <c r="A30" s="111" t="s">
        <v>1854</v>
      </c>
      <c r="B30" s="52" t="s">
        <v>1855</v>
      </c>
      <c r="C30" s="38" t="s">
        <v>620</v>
      </c>
    </row>
    <row r="31" spans="1:3" outlineLevel="1" x14ac:dyDescent="0.35">
      <c r="A31" s="111" t="s">
        <v>1856</v>
      </c>
      <c r="B31" s="52" t="s">
        <v>1857</v>
      </c>
      <c r="C31" s="38" t="s">
        <v>620</v>
      </c>
    </row>
    <row r="32" spans="1:3" outlineLevel="1" x14ac:dyDescent="0.35">
      <c r="A32" s="111" t="s">
        <v>1858</v>
      </c>
      <c r="B32" s="141"/>
      <c r="C32" s="38"/>
    </row>
    <row r="33" spans="1:3" outlineLevel="1" x14ac:dyDescent="0.35">
      <c r="A33" s="111" t="s">
        <v>1859</v>
      </c>
      <c r="B33" s="141"/>
      <c r="C33" s="38"/>
    </row>
    <row r="34" spans="1:3" outlineLevel="1" x14ac:dyDescent="0.35">
      <c r="A34" s="111" t="s">
        <v>1860</v>
      </c>
      <c r="B34" s="141"/>
      <c r="C34" s="38"/>
    </row>
    <row r="35" spans="1:3" outlineLevel="1" x14ac:dyDescent="0.35">
      <c r="A35" s="111" t="s">
        <v>1861</v>
      </c>
      <c r="B35" s="141"/>
      <c r="C35" s="38"/>
    </row>
    <row r="36" spans="1:3" outlineLevel="1" x14ac:dyDescent="0.35">
      <c r="A36" s="111" t="s">
        <v>1862</v>
      </c>
      <c r="B36" s="141"/>
      <c r="C36" s="38"/>
    </row>
    <row r="37" spans="1:3" outlineLevel="1" x14ac:dyDescent="0.35">
      <c r="A37" s="111" t="s">
        <v>1863</v>
      </c>
      <c r="B37" s="141"/>
      <c r="C37" s="38"/>
    </row>
    <row r="38" spans="1:3" outlineLevel="1" x14ac:dyDescent="0.35">
      <c r="A38" s="111" t="s">
        <v>1864</v>
      </c>
      <c r="B38" s="141"/>
      <c r="C38" s="38"/>
    </row>
    <row r="39" spans="1:3" outlineLevel="1" x14ac:dyDescent="0.35">
      <c r="A39" s="111" t="s">
        <v>1865</v>
      </c>
      <c r="B39" s="141"/>
      <c r="C39" s="38"/>
    </row>
    <row r="40" spans="1:3" outlineLevel="1" x14ac:dyDescent="0.35">
      <c r="A40" s="111" t="s">
        <v>1866</v>
      </c>
      <c r="B40" s="141"/>
      <c r="C40" s="38"/>
    </row>
    <row r="41" spans="1:3" outlineLevel="1" x14ac:dyDescent="0.35">
      <c r="A41" s="111" t="s">
        <v>1867</v>
      </c>
      <c r="B41" s="141"/>
      <c r="C41" s="38"/>
    </row>
    <row r="42" spans="1:3" outlineLevel="1" x14ac:dyDescent="0.35">
      <c r="A42" s="111" t="s">
        <v>1868</v>
      </c>
      <c r="B42" s="141"/>
      <c r="C42" s="38"/>
    </row>
    <row r="43" spans="1:3" outlineLevel="1" x14ac:dyDescent="0.35">
      <c r="A43" s="111" t="s">
        <v>1869</v>
      </c>
      <c r="B43" s="141"/>
      <c r="C43" s="38"/>
    </row>
    <row r="44" spans="1:3" ht="18.5" x14ac:dyDescent="0.35">
      <c r="A44" s="49"/>
      <c r="B44" s="49" t="s">
        <v>1870</v>
      </c>
      <c r="C44" s="158" t="s">
        <v>1871</v>
      </c>
    </row>
    <row r="45" spans="1:3" x14ac:dyDescent="0.35">
      <c r="A45" s="111" t="s">
        <v>1872</v>
      </c>
      <c r="B45" s="62" t="s">
        <v>1873</v>
      </c>
      <c r="C45" s="38" t="s">
        <v>230</v>
      </c>
    </row>
    <row r="46" spans="1:3" x14ac:dyDescent="0.35">
      <c r="A46" s="111" t="s">
        <v>1874</v>
      </c>
      <c r="B46" s="62" t="s">
        <v>1875</v>
      </c>
      <c r="C46" s="38" t="s">
        <v>1876</v>
      </c>
    </row>
    <row r="47" spans="1:3" x14ac:dyDescent="0.35">
      <c r="A47" s="111" t="s">
        <v>1877</v>
      </c>
      <c r="B47" s="62" t="s">
        <v>1878</v>
      </c>
      <c r="C47" s="38" t="s">
        <v>1879</v>
      </c>
    </row>
    <row r="48" spans="1:3" outlineLevel="1" x14ac:dyDescent="0.35">
      <c r="A48" s="111" t="s">
        <v>1880</v>
      </c>
      <c r="B48" s="59"/>
      <c r="C48" s="38"/>
    </row>
    <row r="49" spans="1:3" outlineLevel="1" x14ac:dyDescent="0.35">
      <c r="A49" s="111" t="s">
        <v>1881</v>
      </c>
      <c r="B49" s="59"/>
      <c r="C49" s="38"/>
    </row>
    <row r="50" spans="1:3" outlineLevel="1" x14ac:dyDescent="0.35">
      <c r="A50" s="111" t="s">
        <v>1882</v>
      </c>
      <c r="B50" s="62"/>
      <c r="C50" s="38"/>
    </row>
    <row r="51" spans="1:3" ht="18.5" x14ac:dyDescent="0.35">
      <c r="A51" s="49"/>
      <c r="B51" s="49" t="s">
        <v>1883</v>
      </c>
      <c r="C51" s="158" t="s">
        <v>1801</v>
      </c>
    </row>
    <row r="52" spans="1:3" x14ac:dyDescent="0.35">
      <c r="A52" s="111" t="s">
        <v>1884</v>
      </c>
      <c r="B52" s="52" t="s">
        <v>1885</v>
      </c>
      <c r="C52" s="38" t="s">
        <v>620</v>
      </c>
    </row>
    <row r="53" spans="1:3" x14ac:dyDescent="0.35">
      <c r="A53" s="111" t="s">
        <v>1886</v>
      </c>
      <c r="B53" s="59"/>
    </row>
    <row r="54" spans="1:3" x14ac:dyDescent="0.35">
      <c r="A54" s="111" t="s">
        <v>1887</v>
      </c>
      <c r="B54" s="59"/>
    </row>
    <row r="55" spans="1:3" x14ac:dyDescent="0.35">
      <c r="A55" s="111" t="s">
        <v>1888</v>
      </c>
      <c r="B55" s="59"/>
    </row>
    <row r="56" spans="1:3" x14ac:dyDescent="0.35">
      <c r="A56" s="111" t="s">
        <v>1889</v>
      </c>
      <c r="B56" s="59"/>
    </row>
    <row r="57" spans="1:3" x14ac:dyDescent="0.35">
      <c r="A57" s="111" t="s">
        <v>1890</v>
      </c>
      <c r="B57" s="59"/>
    </row>
    <row r="58" spans="1:3" x14ac:dyDescent="0.35">
      <c r="B58" s="59"/>
    </row>
    <row r="59" spans="1:3" x14ac:dyDescent="0.35">
      <c r="B59" s="59"/>
    </row>
    <row r="60" spans="1:3" x14ac:dyDescent="0.35">
      <c r="B60" s="59"/>
    </row>
    <row r="61" spans="1:3" x14ac:dyDescent="0.35">
      <c r="B61" s="59"/>
    </row>
    <row r="62" spans="1:3" x14ac:dyDescent="0.35">
      <c r="B62" s="59"/>
    </row>
    <row r="63" spans="1:3" x14ac:dyDescent="0.35">
      <c r="B63" s="59"/>
    </row>
    <row r="64" spans="1:3" x14ac:dyDescent="0.35">
      <c r="B64" s="59"/>
    </row>
    <row r="65" spans="2:2" x14ac:dyDescent="0.35">
      <c r="B65" s="59"/>
    </row>
    <row r="66" spans="2:2" x14ac:dyDescent="0.35">
      <c r="B66" s="59"/>
    </row>
    <row r="67" spans="2:2" x14ac:dyDescent="0.35">
      <c r="B67" s="59"/>
    </row>
    <row r="68" spans="2:2" x14ac:dyDescent="0.35">
      <c r="B68" s="59"/>
    </row>
    <row r="69" spans="2:2" x14ac:dyDescent="0.35">
      <c r="B69" s="59"/>
    </row>
    <row r="70" spans="2:2" x14ac:dyDescent="0.35">
      <c r="B70" s="59"/>
    </row>
    <row r="71" spans="2:2" x14ac:dyDescent="0.35">
      <c r="B71" s="59"/>
    </row>
    <row r="72" spans="2:2" x14ac:dyDescent="0.35">
      <c r="B72" s="59"/>
    </row>
    <row r="73" spans="2:2" x14ac:dyDescent="0.35">
      <c r="B73" s="59"/>
    </row>
    <row r="74" spans="2:2" x14ac:dyDescent="0.35">
      <c r="B74" s="59"/>
    </row>
    <row r="75" spans="2:2" x14ac:dyDescent="0.35">
      <c r="B75" s="59"/>
    </row>
    <row r="76" spans="2:2" x14ac:dyDescent="0.35">
      <c r="B76" s="59"/>
    </row>
    <row r="77" spans="2:2" x14ac:dyDescent="0.35">
      <c r="B77" s="59"/>
    </row>
    <row r="78" spans="2:2" x14ac:dyDescent="0.35">
      <c r="B78" s="59"/>
    </row>
    <row r="79" spans="2:2" x14ac:dyDescent="0.35">
      <c r="B79" s="59"/>
    </row>
    <row r="80" spans="2:2" x14ac:dyDescent="0.35">
      <c r="B80" s="59"/>
    </row>
    <row r="81" spans="2:2" x14ac:dyDescent="0.35">
      <c r="B81" s="59"/>
    </row>
    <row r="82" spans="2:2" x14ac:dyDescent="0.35">
      <c r="B82" s="59"/>
    </row>
    <row r="83" spans="2:2" x14ac:dyDescent="0.35">
      <c r="B83" s="59"/>
    </row>
    <row r="84" spans="2:2" x14ac:dyDescent="0.35">
      <c r="B84" s="59"/>
    </row>
    <row r="85" spans="2:2" x14ac:dyDescent="0.35">
      <c r="B85" s="59"/>
    </row>
    <row r="86" spans="2:2" x14ac:dyDescent="0.35">
      <c r="B86" s="59"/>
    </row>
    <row r="87" spans="2:2" x14ac:dyDescent="0.35">
      <c r="B87" s="59"/>
    </row>
    <row r="88" spans="2:2" x14ac:dyDescent="0.35">
      <c r="B88" s="59"/>
    </row>
    <row r="89" spans="2:2" x14ac:dyDescent="0.35">
      <c r="B89" s="59"/>
    </row>
    <row r="90" spans="2:2" x14ac:dyDescent="0.35">
      <c r="B90" s="59"/>
    </row>
    <row r="91" spans="2:2" x14ac:dyDescent="0.35">
      <c r="B91" s="59"/>
    </row>
    <row r="92" spans="2:2" x14ac:dyDescent="0.35">
      <c r="B92" s="59"/>
    </row>
    <row r="93" spans="2:2" x14ac:dyDescent="0.35">
      <c r="B93" s="59"/>
    </row>
    <row r="94" spans="2:2" x14ac:dyDescent="0.35">
      <c r="B94" s="59"/>
    </row>
    <row r="95" spans="2:2" x14ac:dyDescent="0.35">
      <c r="B95" s="59"/>
    </row>
    <row r="96" spans="2:2" x14ac:dyDescent="0.35">
      <c r="B96" s="59"/>
    </row>
    <row r="97" spans="2:2" x14ac:dyDescent="0.35">
      <c r="B97" s="59"/>
    </row>
    <row r="98" spans="2:2" x14ac:dyDescent="0.35">
      <c r="B98" s="59"/>
    </row>
    <row r="99" spans="2:2" x14ac:dyDescent="0.35">
      <c r="B99" s="59"/>
    </row>
    <row r="100" spans="2:2" x14ac:dyDescent="0.35">
      <c r="B100" s="59"/>
    </row>
    <row r="101" spans="2:2" x14ac:dyDescent="0.35">
      <c r="B101" s="59"/>
    </row>
    <row r="102" spans="2:2" x14ac:dyDescent="0.35">
      <c r="B102" s="59"/>
    </row>
    <row r="103" spans="2:2" x14ac:dyDescent="0.35">
      <c r="B103" s="35"/>
    </row>
    <row r="104" spans="2:2" x14ac:dyDescent="0.35">
      <c r="B104" s="35"/>
    </row>
    <row r="105" spans="2:2" x14ac:dyDescent="0.35">
      <c r="B105" s="35"/>
    </row>
    <row r="106" spans="2:2" x14ac:dyDescent="0.35">
      <c r="B106" s="35"/>
    </row>
    <row r="107" spans="2:2" x14ac:dyDescent="0.35">
      <c r="B107" s="35"/>
    </row>
    <row r="108" spans="2:2" x14ac:dyDescent="0.35">
      <c r="B108" s="35"/>
    </row>
    <row r="109" spans="2:2" x14ac:dyDescent="0.35">
      <c r="B109" s="35"/>
    </row>
    <row r="110" spans="2:2" x14ac:dyDescent="0.35">
      <c r="B110" s="35"/>
    </row>
    <row r="111" spans="2:2" x14ac:dyDescent="0.35">
      <c r="B111" s="35"/>
    </row>
    <row r="112" spans="2:2" x14ac:dyDescent="0.35">
      <c r="B112" s="35"/>
    </row>
    <row r="113" spans="2:2" x14ac:dyDescent="0.35">
      <c r="B113" s="59"/>
    </row>
    <row r="114" spans="2:2" x14ac:dyDescent="0.35">
      <c r="B114" s="59"/>
    </row>
    <row r="115" spans="2:2" x14ac:dyDescent="0.35">
      <c r="B115" s="59"/>
    </row>
    <row r="116" spans="2:2" x14ac:dyDescent="0.35">
      <c r="B116" s="59"/>
    </row>
    <row r="117" spans="2:2" x14ac:dyDescent="0.35">
      <c r="B117" s="59"/>
    </row>
    <row r="118" spans="2:2" x14ac:dyDescent="0.35">
      <c r="B118" s="59"/>
    </row>
    <row r="119" spans="2:2" x14ac:dyDescent="0.35">
      <c r="B119" s="59"/>
    </row>
    <row r="120" spans="2:2" x14ac:dyDescent="0.35">
      <c r="B120" s="59"/>
    </row>
    <row r="121" spans="2:2" x14ac:dyDescent="0.35">
      <c r="B121" s="92"/>
    </row>
    <row r="122" spans="2:2" x14ac:dyDescent="0.35">
      <c r="B122" s="59"/>
    </row>
    <row r="123" spans="2:2" x14ac:dyDescent="0.35">
      <c r="B123" s="59"/>
    </row>
    <row r="124" spans="2:2" x14ac:dyDescent="0.35">
      <c r="B124" s="59"/>
    </row>
    <row r="125" spans="2:2" x14ac:dyDescent="0.35">
      <c r="B125" s="59"/>
    </row>
    <row r="126" spans="2:2" x14ac:dyDescent="0.35">
      <c r="B126" s="59"/>
    </row>
    <row r="127" spans="2:2" x14ac:dyDescent="0.35">
      <c r="B127" s="59"/>
    </row>
    <row r="128" spans="2:2" x14ac:dyDescent="0.35">
      <c r="B128" s="59"/>
    </row>
    <row r="129" spans="2:2" x14ac:dyDescent="0.35">
      <c r="B129" s="59"/>
    </row>
    <row r="130" spans="2:2" x14ac:dyDescent="0.35">
      <c r="B130" s="59"/>
    </row>
    <row r="131" spans="2:2" x14ac:dyDescent="0.35">
      <c r="B131" s="59"/>
    </row>
    <row r="132" spans="2:2" x14ac:dyDescent="0.35">
      <c r="B132" s="59"/>
    </row>
    <row r="133" spans="2:2" x14ac:dyDescent="0.35">
      <c r="B133" s="59"/>
    </row>
    <row r="134" spans="2:2" x14ac:dyDescent="0.35">
      <c r="B134" s="59"/>
    </row>
    <row r="135" spans="2:2" x14ac:dyDescent="0.35">
      <c r="B135" s="59"/>
    </row>
    <row r="136" spans="2:2" x14ac:dyDescent="0.35">
      <c r="B136" s="59"/>
    </row>
    <row r="137" spans="2:2" x14ac:dyDescent="0.35">
      <c r="B137" s="59"/>
    </row>
    <row r="138" spans="2:2" x14ac:dyDescent="0.35">
      <c r="B138" s="59"/>
    </row>
    <row r="140" spans="2:2" x14ac:dyDescent="0.35">
      <c r="B140" s="59"/>
    </row>
    <row r="141" spans="2:2" x14ac:dyDescent="0.35">
      <c r="B141" s="59"/>
    </row>
    <row r="142" spans="2:2" x14ac:dyDescent="0.35">
      <c r="B142" s="59"/>
    </row>
    <row r="147" spans="2:2" x14ac:dyDescent="0.35">
      <c r="B147" s="44"/>
    </row>
    <row r="148" spans="2:2" x14ac:dyDescent="0.35">
      <c r="B148" s="160"/>
    </row>
    <row r="154" spans="2:2" x14ac:dyDescent="0.35">
      <c r="B154" s="62"/>
    </row>
    <row r="155" spans="2:2" x14ac:dyDescent="0.35">
      <c r="B155" s="59"/>
    </row>
    <row r="157" spans="2:2" x14ac:dyDescent="0.35">
      <c r="B157" s="59"/>
    </row>
    <row r="158" spans="2:2" x14ac:dyDescent="0.35">
      <c r="B158" s="59"/>
    </row>
    <row r="159" spans="2:2" x14ac:dyDescent="0.35">
      <c r="B159" s="59"/>
    </row>
    <row r="160" spans="2:2" x14ac:dyDescent="0.35">
      <c r="B160" s="59"/>
    </row>
    <row r="161" spans="2:2" x14ac:dyDescent="0.35">
      <c r="B161" s="59"/>
    </row>
    <row r="162" spans="2:2" x14ac:dyDescent="0.35">
      <c r="B162" s="59"/>
    </row>
    <row r="163" spans="2:2" x14ac:dyDescent="0.35">
      <c r="B163" s="59"/>
    </row>
    <row r="164" spans="2:2" x14ac:dyDescent="0.35">
      <c r="B164" s="59"/>
    </row>
    <row r="165" spans="2:2" x14ac:dyDescent="0.35">
      <c r="B165" s="59"/>
    </row>
    <row r="166" spans="2:2" x14ac:dyDescent="0.35">
      <c r="B166" s="59"/>
    </row>
    <row r="167" spans="2:2" x14ac:dyDescent="0.35">
      <c r="B167" s="59"/>
    </row>
    <row r="168" spans="2:2" x14ac:dyDescent="0.35">
      <c r="B168" s="59"/>
    </row>
    <row r="265" spans="2:2" x14ac:dyDescent="0.35">
      <c r="B265" s="52"/>
    </row>
    <row r="266" spans="2:2" x14ac:dyDescent="0.35">
      <c r="B266" s="59"/>
    </row>
    <row r="267" spans="2:2" x14ac:dyDescent="0.35">
      <c r="B267" s="59"/>
    </row>
    <row r="270" spans="2:2" x14ac:dyDescent="0.35">
      <c r="B270" s="59"/>
    </row>
    <row r="286" spans="2:2" x14ac:dyDescent="0.35">
      <c r="B286" s="52"/>
    </row>
    <row r="316" spans="2:2" x14ac:dyDescent="0.35">
      <c r="B316" s="44"/>
    </row>
    <row r="317" spans="2:2" x14ac:dyDescent="0.35">
      <c r="B317" s="59"/>
    </row>
    <row r="319" spans="2:2" x14ac:dyDescent="0.35">
      <c r="B319" s="59"/>
    </row>
    <row r="320" spans="2:2" x14ac:dyDescent="0.35">
      <c r="B320" s="59"/>
    </row>
    <row r="321" spans="2:2" x14ac:dyDescent="0.35">
      <c r="B321" s="59"/>
    </row>
    <row r="322" spans="2:2" x14ac:dyDescent="0.35">
      <c r="B322" s="59"/>
    </row>
    <row r="323" spans="2:2" x14ac:dyDescent="0.35">
      <c r="B323" s="59"/>
    </row>
    <row r="324" spans="2:2" x14ac:dyDescent="0.35">
      <c r="B324" s="59"/>
    </row>
    <row r="325" spans="2:2" x14ac:dyDescent="0.35">
      <c r="B325" s="59"/>
    </row>
    <row r="326" spans="2:2" x14ac:dyDescent="0.35">
      <c r="B326" s="59"/>
    </row>
    <row r="327" spans="2:2" x14ac:dyDescent="0.35">
      <c r="B327" s="59"/>
    </row>
    <row r="328" spans="2:2" x14ac:dyDescent="0.35">
      <c r="B328" s="59"/>
    </row>
    <row r="329" spans="2:2" x14ac:dyDescent="0.35">
      <c r="B329" s="59"/>
    </row>
    <row r="330" spans="2:2" x14ac:dyDescent="0.35">
      <c r="B330" s="59"/>
    </row>
    <row r="342" spans="2:2" x14ac:dyDescent="0.35">
      <c r="B342" s="59"/>
    </row>
    <row r="343" spans="2:2" x14ac:dyDescent="0.35">
      <c r="B343" s="59"/>
    </row>
    <row r="344" spans="2:2" x14ac:dyDescent="0.35">
      <c r="B344" s="59"/>
    </row>
    <row r="345" spans="2:2" x14ac:dyDescent="0.35">
      <c r="B345" s="59"/>
    </row>
    <row r="346" spans="2:2" x14ac:dyDescent="0.35">
      <c r="B346" s="59"/>
    </row>
    <row r="347" spans="2:2" x14ac:dyDescent="0.35">
      <c r="B347" s="59"/>
    </row>
    <row r="348" spans="2:2" x14ac:dyDescent="0.35">
      <c r="B348" s="59"/>
    </row>
    <row r="349" spans="2:2" x14ac:dyDescent="0.35">
      <c r="B349" s="59"/>
    </row>
    <row r="350" spans="2:2" x14ac:dyDescent="0.35">
      <c r="B350" s="59"/>
    </row>
    <row r="352" spans="2:2" x14ac:dyDescent="0.35">
      <c r="B352" s="59"/>
    </row>
    <row r="353" spans="2:2" x14ac:dyDescent="0.35">
      <c r="B353" s="59"/>
    </row>
    <row r="354" spans="2:2" x14ac:dyDescent="0.35">
      <c r="B354" s="59"/>
    </row>
    <row r="355" spans="2:2" x14ac:dyDescent="0.35">
      <c r="B355" s="59"/>
    </row>
    <row r="356" spans="2:2" x14ac:dyDescent="0.35">
      <c r="B356" s="59"/>
    </row>
    <row r="358" spans="2:2" x14ac:dyDescent="0.35">
      <c r="B358" s="59"/>
    </row>
    <row r="361" spans="2:2" x14ac:dyDescent="0.35">
      <c r="B361" s="59"/>
    </row>
    <row r="364" spans="2:2" x14ac:dyDescent="0.35">
      <c r="B364" s="59"/>
    </row>
    <row r="365" spans="2:2" x14ac:dyDescent="0.35">
      <c r="B365" s="59"/>
    </row>
    <row r="366" spans="2:2" x14ac:dyDescent="0.35">
      <c r="B366" s="59"/>
    </row>
    <row r="367" spans="2:2" x14ac:dyDescent="0.35">
      <c r="B367" s="59"/>
    </row>
    <row r="368" spans="2:2" x14ac:dyDescent="0.35">
      <c r="B368" s="59"/>
    </row>
    <row r="369" spans="2:2" x14ac:dyDescent="0.35">
      <c r="B369" s="59"/>
    </row>
    <row r="370" spans="2:2" x14ac:dyDescent="0.35">
      <c r="B370" s="59"/>
    </row>
    <row r="371" spans="2:2" x14ac:dyDescent="0.35">
      <c r="B371" s="59"/>
    </row>
    <row r="372" spans="2:2" x14ac:dyDescent="0.35">
      <c r="B372" s="59"/>
    </row>
    <row r="373" spans="2:2" x14ac:dyDescent="0.35">
      <c r="B373" s="59"/>
    </row>
    <row r="374" spans="2:2" x14ac:dyDescent="0.35">
      <c r="B374" s="59"/>
    </row>
    <row r="375" spans="2:2" x14ac:dyDescent="0.35">
      <c r="B375" s="59"/>
    </row>
    <row r="376" spans="2:2" x14ac:dyDescent="0.35">
      <c r="B376" s="59"/>
    </row>
    <row r="377" spans="2:2" x14ac:dyDescent="0.35">
      <c r="B377" s="59"/>
    </row>
    <row r="378" spans="2:2" x14ac:dyDescent="0.35">
      <c r="B378" s="59"/>
    </row>
    <row r="379" spans="2:2" x14ac:dyDescent="0.35">
      <c r="B379" s="59"/>
    </row>
    <row r="380" spans="2:2" x14ac:dyDescent="0.35">
      <c r="B380" s="59"/>
    </row>
    <row r="381" spans="2:2" x14ac:dyDescent="0.35">
      <c r="B381" s="59"/>
    </row>
    <row r="382" spans="2:2" x14ac:dyDescent="0.35">
      <c r="B382" s="59"/>
    </row>
    <row r="386" spans="2:2" x14ac:dyDescent="0.35">
      <c r="B386" s="44"/>
    </row>
    <row r="403" spans="2:2" x14ac:dyDescent="0.35">
      <c r="B403" s="161"/>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332F-A2DE-469E-8572-9DC79E8A651C}">
  <sheetPr>
    <tabColor theme="4"/>
  </sheetPr>
  <dimension ref="A1:O214"/>
  <sheetViews>
    <sheetView zoomScale="74" zoomScaleNormal="100" workbookViewId="0">
      <selection activeCell="H37" sqref="H37"/>
    </sheetView>
  </sheetViews>
  <sheetFormatPr baseColWidth="10" defaultRowHeight="14.5" x14ac:dyDescent="0.35"/>
  <cols>
    <col min="2" max="2" width="26.1796875" customWidth="1"/>
    <col min="3" max="3" width="25.453125" customWidth="1"/>
    <col min="4" max="4" width="13.81640625" customWidth="1"/>
    <col min="5" max="5" width="12.1796875" customWidth="1"/>
    <col min="6" max="6" width="18.1796875" customWidth="1"/>
    <col min="7" max="8" width="11.453125" bestFit="1" customWidth="1"/>
    <col min="9" max="10" width="12.453125" bestFit="1" customWidth="1"/>
  </cols>
  <sheetData>
    <row r="1" spans="1:10" x14ac:dyDescent="0.35">
      <c r="A1" s="162"/>
      <c r="B1" s="491" t="s">
        <v>1891</v>
      </c>
      <c r="C1" s="491"/>
      <c r="D1" s="491"/>
      <c r="E1" s="491"/>
      <c r="F1" s="491"/>
      <c r="G1" s="491"/>
      <c r="H1" s="491"/>
      <c r="I1" s="491"/>
      <c r="J1" s="491"/>
    </row>
    <row r="3" spans="1:10" x14ac:dyDescent="0.35">
      <c r="B3" s="163" t="s">
        <v>1892</v>
      </c>
      <c r="C3" s="164" t="s">
        <v>164</v>
      </c>
    </row>
    <row r="4" spans="1:10" x14ac:dyDescent="0.35">
      <c r="B4" s="163" t="s">
        <v>1893</v>
      </c>
      <c r="C4" s="165">
        <v>44742</v>
      </c>
    </row>
    <row r="6" spans="1:10" x14ac:dyDescent="0.35">
      <c r="A6" s="162">
        <v>1</v>
      </c>
      <c r="B6" s="491" t="s">
        <v>1894</v>
      </c>
      <c r="C6" s="491"/>
      <c r="D6" s="491"/>
      <c r="E6" s="491"/>
      <c r="F6" s="491"/>
      <c r="G6" s="491"/>
      <c r="H6" s="491"/>
      <c r="I6" s="491"/>
      <c r="J6" s="491"/>
    </row>
    <row r="8" spans="1:10" x14ac:dyDescent="0.35">
      <c r="A8" s="166" t="s">
        <v>1895</v>
      </c>
      <c r="B8" s="167" t="s">
        <v>1896</v>
      </c>
      <c r="C8" s="168"/>
      <c r="D8" s="168"/>
      <c r="E8" s="169" t="s">
        <v>1897</v>
      </c>
      <c r="F8" s="168"/>
      <c r="G8" s="168"/>
      <c r="H8" s="168"/>
      <c r="I8" s="168"/>
      <c r="J8" s="168"/>
    </row>
    <row r="9" spans="1:10" x14ac:dyDescent="0.35">
      <c r="A9" s="166"/>
      <c r="B9" s="167" t="s">
        <v>1898</v>
      </c>
      <c r="C9" s="168"/>
      <c r="D9" s="168"/>
      <c r="E9" s="169" t="s">
        <v>1899</v>
      </c>
      <c r="F9" s="168"/>
      <c r="G9" s="168"/>
      <c r="H9" s="168"/>
      <c r="I9" s="168"/>
      <c r="J9" s="170"/>
    </row>
    <row r="10" spans="1:10" x14ac:dyDescent="0.35">
      <c r="A10" s="166"/>
      <c r="B10" s="171" t="s">
        <v>1900</v>
      </c>
      <c r="C10" s="172"/>
      <c r="D10" s="170"/>
      <c r="E10" s="173" t="s">
        <v>1901</v>
      </c>
      <c r="F10" s="168"/>
      <c r="G10" s="168"/>
      <c r="H10" s="168"/>
      <c r="I10" s="168"/>
      <c r="J10" s="170"/>
    </row>
    <row r="12" spans="1:10" x14ac:dyDescent="0.35">
      <c r="A12" s="166" t="s">
        <v>1902</v>
      </c>
      <c r="B12" s="174"/>
      <c r="C12" s="174"/>
      <c r="D12" s="174"/>
      <c r="E12" s="174"/>
      <c r="F12" s="175" t="s">
        <v>1903</v>
      </c>
      <c r="G12" s="175" t="s">
        <v>1904</v>
      </c>
      <c r="H12" s="176" t="s">
        <v>1905</v>
      </c>
    </row>
    <row r="13" spans="1:10" x14ac:dyDescent="0.35">
      <c r="A13" s="166"/>
      <c r="B13" s="177" t="s">
        <v>1906</v>
      </c>
      <c r="C13" s="178"/>
      <c r="D13" s="179"/>
      <c r="E13" s="180" t="s">
        <v>1907</v>
      </c>
      <c r="F13" s="181"/>
      <c r="G13" s="182"/>
      <c r="H13" s="181"/>
    </row>
    <row r="14" spans="1:10" x14ac:dyDescent="0.35">
      <c r="A14" s="166"/>
      <c r="B14" s="183"/>
      <c r="C14" s="174"/>
      <c r="D14" s="184"/>
      <c r="E14" s="185" t="s">
        <v>1908</v>
      </c>
      <c r="F14" s="181"/>
      <c r="G14" s="186"/>
      <c r="H14" s="181"/>
    </row>
    <row r="15" spans="1:10" x14ac:dyDescent="0.35">
      <c r="A15" s="166"/>
      <c r="B15" s="171"/>
      <c r="C15" s="172"/>
      <c r="D15" s="187"/>
      <c r="E15" s="188" t="s">
        <v>1909</v>
      </c>
      <c r="F15" s="175" t="s">
        <v>1910</v>
      </c>
      <c r="G15" s="189" t="s">
        <v>1911</v>
      </c>
      <c r="H15" s="175" t="s">
        <v>2957</v>
      </c>
    </row>
    <row r="16" spans="1:10" x14ac:dyDescent="0.35">
      <c r="A16" s="166"/>
      <c r="B16" s="174"/>
      <c r="C16" s="174"/>
      <c r="D16" s="174"/>
      <c r="E16" s="174"/>
      <c r="F16" s="190"/>
      <c r="G16" s="190"/>
      <c r="H16" s="190"/>
    </row>
    <row r="17" spans="1:10" x14ac:dyDescent="0.35">
      <c r="A17" s="166"/>
      <c r="B17" s="174"/>
      <c r="C17" s="174"/>
      <c r="D17" s="174"/>
      <c r="E17" s="174"/>
      <c r="F17" s="190"/>
      <c r="G17" s="190"/>
      <c r="H17" s="190"/>
    </row>
    <row r="18" spans="1:10" x14ac:dyDescent="0.35">
      <c r="A18" s="166" t="s">
        <v>1913</v>
      </c>
      <c r="B18" s="174"/>
      <c r="C18" s="174"/>
      <c r="D18" s="174"/>
      <c r="E18" s="174"/>
      <c r="F18" s="175" t="s">
        <v>1903</v>
      </c>
      <c r="G18" s="175" t="s">
        <v>1914</v>
      </c>
      <c r="H18" s="175" t="s">
        <v>1905</v>
      </c>
    </row>
    <row r="19" spans="1:10" x14ac:dyDescent="0.35">
      <c r="A19" s="174"/>
      <c r="B19" s="191" t="s">
        <v>1915</v>
      </c>
      <c r="C19" s="192"/>
      <c r="D19" s="179"/>
      <c r="E19" s="180" t="s">
        <v>1907</v>
      </c>
      <c r="F19" s="175" t="s">
        <v>1916</v>
      </c>
      <c r="G19" s="193" t="s">
        <v>1917</v>
      </c>
      <c r="H19" s="194"/>
    </row>
    <row r="20" spans="1:10" x14ac:dyDescent="0.35">
      <c r="A20" s="166"/>
      <c r="B20" s="183"/>
      <c r="C20" s="174"/>
      <c r="D20" s="184"/>
      <c r="E20" s="185" t="s">
        <v>1908</v>
      </c>
      <c r="F20" s="175" t="s">
        <v>1916</v>
      </c>
      <c r="G20" s="175" t="s">
        <v>1917</v>
      </c>
      <c r="H20" s="194"/>
    </row>
    <row r="21" spans="1:10" x14ac:dyDescent="0.35">
      <c r="A21" s="166"/>
      <c r="B21" s="171"/>
      <c r="C21" s="172"/>
      <c r="D21" s="187"/>
      <c r="E21" s="195" t="s">
        <v>1909</v>
      </c>
      <c r="F21" s="196" t="s">
        <v>1916</v>
      </c>
      <c r="G21" s="197" t="s">
        <v>1917</v>
      </c>
      <c r="H21" s="198"/>
    </row>
    <row r="22" spans="1:10" x14ac:dyDescent="0.35">
      <c r="A22" s="166"/>
      <c r="B22" s="174"/>
      <c r="C22" s="174"/>
      <c r="D22" s="174"/>
      <c r="E22" s="174"/>
      <c r="F22" s="190"/>
      <c r="G22" s="190"/>
      <c r="H22" s="190"/>
    </row>
    <row r="23" spans="1:10" x14ac:dyDescent="0.35">
      <c r="A23" s="166"/>
      <c r="B23" s="174"/>
      <c r="C23" s="174"/>
      <c r="D23" s="174"/>
      <c r="E23" s="174"/>
      <c r="F23" s="190"/>
      <c r="G23" s="190"/>
      <c r="H23" s="190"/>
    </row>
    <row r="24" spans="1:10" x14ac:dyDescent="0.35">
      <c r="A24" s="166" t="s">
        <v>1918</v>
      </c>
      <c r="B24" s="177" t="s">
        <v>1919</v>
      </c>
      <c r="C24" s="199"/>
      <c r="D24" s="200">
        <v>0.14779999999999999</v>
      </c>
      <c r="E24" s="174"/>
      <c r="F24" s="201"/>
      <c r="G24" s="174"/>
      <c r="H24" s="174"/>
    </row>
    <row r="25" spans="1:10" x14ac:dyDescent="0.35">
      <c r="A25" s="166"/>
      <c r="B25" s="171"/>
      <c r="C25" s="202" t="s">
        <v>1920</v>
      </c>
      <c r="D25" s="203">
        <v>44651</v>
      </c>
      <c r="E25" s="174"/>
      <c r="F25" s="174"/>
      <c r="G25" s="174"/>
      <c r="H25" s="174"/>
    </row>
    <row r="28" spans="1:10" x14ac:dyDescent="0.35">
      <c r="A28" s="162">
        <v>2</v>
      </c>
      <c r="B28" s="491" t="s">
        <v>1921</v>
      </c>
      <c r="C28" s="491"/>
      <c r="D28" s="491"/>
      <c r="E28" s="491"/>
      <c r="F28" s="491"/>
      <c r="G28" s="491"/>
      <c r="H28" s="491"/>
      <c r="I28" s="491"/>
      <c r="J28" s="491"/>
    </row>
    <row r="30" spans="1:10" x14ac:dyDescent="0.35">
      <c r="A30" s="166" t="s">
        <v>1922</v>
      </c>
      <c r="B30" s="204" t="s">
        <v>1923</v>
      </c>
      <c r="C30" s="205"/>
      <c r="D30" s="205"/>
      <c r="E30" s="205"/>
      <c r="F30" s="205"/>
      <c r="G30" s="205"/>
      <c r="H30" s="205"/>
      <c r="I30" s="205"/>
      <c r="J30" s="205"/>
    </row>
    <row r="31" spans="1:10" x14ac:dyDescent="0.35">
      <c r="A31" s="166"/>
      <c r="B31" s="204"/>
      <c r="C31" s="205"/>
      <c r="D31" s="205"/>
      <c r="E31" s="205"/>
      <c r="F31" s="205"/>
      <c r="G31" s="205"/>
      <c r="H31" s="205"/>
      <c r="I31" s="205"/>
      <c r="J31" s="205"/>
    </row>
    <row r="32" spans="1:10" x14ac:dyDescent="0.35">
      <c r="A32" s="166"/>
      <c r="B32" s="167" t="s">
        <v>1924</v>
      </c>
      <c r="C32" s="168"/>
      <c r="D32" s="170"/>
      <c r="E32" s="167" t="str">
        <f>$C$3</f>
        <v>MMB SCF</v>
      </c>
      <c r="F32" s="168"/>
      <c r="G32" s="168"/>
      <c r="H32" s="168"/>
      <c r="I32" s="168"/>
      <c r="J32" s="170"/>
    </row>
    <row r="33" spans="1:10" x14ac:dyDescent="0.35">
      <c r="A33" s="166"/>
      <c r="B33" s="167" t="s">
        <v>1925</v>
      </c>
      <c r="C33" s="168"/>
      <c r="D33" s="170"/>
      <c r="E33" s="167" t="s">
        <v>163</v>
      </c>
      <c r="F33" s="168"/>
      <c r="G33" s="168"/>
      <c r="H33" s="168"/>
      <c r="I33" s="172"/>
      <c r="J33" s="187"/>
    </row>
    <row r="34" spans="1:10" x14ac:dyDescent="0.35">
      <c r="A34" s="166"/>
      <c r="B34" s="167" t="s">
        <v>1926</v>
      </c>
      <c r="C34" s="168"/>
      <c r="D34" s="170"/>
      <c r="E34" s="206" t="s">
        <v>1901</v>
      </c>
      <c r="F34" s="168"/>
      <c r="G34" s="168"/>
      <c r="H34" s="170"/>
      <c r="I34" s="168"/>
      <c r="J34" s="170"/>
    </row>
    <row r="35" spans="1:10" x14ac:dyDescent="0.35">
      <c r="A35" s="166"/>
      <c r="B35" s="207"/>
      <c r="C35" s="207"/>
      <c r="D35" s="207"/>
      <c r="E35" s="208"/>
      <c r="F35" s="174"/>
      <c r="G35" s="174"/>
      <c r="H35" s="174"/>
      <c r="I35" s="174"/>
      <c r="J35" s="174"/>
    </row>
    <row r="36" spans="1:10" x14ac:dyDescent="0.35">
      <c r="A36" s="166"/>
      <c r="B36" s="167" t="s">
        <v>1927</v>
      </c>
      <c r="C36" s="168"/>
      <c r="D36" s="168"/>
      <c r="E36" s="206" t="s">
        <v>215</v>
      </c>
      <c r="F36" s="168"/>
      <c r="G36" s="168"/>
      <c r="H36" s="168"/>
      <c r="I36" s="168"/>
      <c r="J36" s="170"/>
    </row>
    <row r="37" spans="1:10" x14ac:dyDescent="0.35">
      <c r="A37" s="166"/>
      <c r="B37" s="167" t="s">
        <v>1928</v>
      </c>
      <c r="C37" s="174"/>
      <c r="D37" s="174"/>
      <c r="E37" s="209" t="s">
        <v>1929</v>
      </c>
      <c r="F37" s="168"/>
      <c r="G37" s="168"/>
      <c r="H37" s="168"/>
      <c r="I37" s="168"/>
      <c r="J37" s="170"/>
    </row>
    <row r="38" spans="1:10" x14ac:dyDescent="0.35">
      <c r="A38" s="166"/>
      <c r="B38" s="167" t="s">
        <v>1930</v>
      </c>
      <c r="C38" s="168"/>
      <c r="D38" s="168"/>
      <c r="E38" s="209" t="s">
        <v>1929</v>
      </c>
      <c r="F38" s="168"/>
      <c r="G38" s="168"/>
      <c r="H38" s="168"/>
      <c r="I38" s="168"/>
      <c r="J38" s="170"/>
    </row>
    <row r="39" spans="1:10" x14ac:dyDescent="0.35">
      <c r="A39" s="166"/>
      <c r="B39" s="166"/>
      <c r="C39" s="174"/>
      <c r="D39" s="174"/>
      <c r="E39" s="174"/>
      <c r="F39" s="174"/>
      <c r="G39" s="174"/>
      <c r="H39" s="174"/>
      <c r="I39" s="174"/>
      <c r="J39" s="174"/>
    </row>
    <row r="40" spans="1:10" x14ac:dyDescent="0.35">
      <c r="A40" s="166"/>
      <c r="B40" s="174"/>
      <c r="C40" s="174"/>
      <c r="D40" s="174"/>
      <c r="E40" s="174"/>
      <c r="F40" s="174"/>
      <c r="G40" s="174"/>
      <c r="H40" s="174"/>
      <c r="I40" s="174"/>
      <c r="J40" s="174"/>
    </row>
    <row r="41" spans="1:10" x14ac:dyDescent="0.35">
      <c r="A41" s="166" t="s">
        <v>1931</v>
      </c>
      <c r="B41" s="204" t="s">
        <v>1932</v>
      </c>
      <c r="C41" s="205"/>
      <c r="D41" s="205"/>
      <c r="E41" s="205"/>
      <c r="F41" s="205"/>
      <c r="G41" s="205"/>
      <c r="H41" s="205"/>
      <c r="I41" s="205"/>
      <c r="J41" s="205"/>
    </row>
    <row r="42" spans="1:10" x14ac:dyDescent="0.35">
      <c r="A42" s="166"/>
      <c r="B42" s="204"/>
      <c r="C42" s="205"/>
      <c r="D42" s="205"/>
      <c r="E42" s="205"/>
      <c r="F42" s="205"/>
      <c r="G42" s="205"/>
      <c r="H42" s="205"/>
      <c r="I42" s="205"/>
      <c r="J42" s="205"/>
    </row>
    <row r="43" spans="1:10" x14ac:dyDescent="0.35">
      <c r="A43" s="166"/>
      <c r="B43" s="204"/>
      <c r="C43" s="205"/>
      <c r="D43" s="205"/>
      <c r="E43" s="492" t="s">
        <v>1933</v>
      </c>
      <c r="F43" s="492" t="s">
        <v>1934</v>
      </c>
      <c r="G43" s="205"/>
      <c r="H43" s="205"/>
      <c r="I43" s="205"/>
      <c r="J43" s="205"/>
    </row>
    <row r="44" spans="1:10" x14ac:dyDescent="0.35">
      <c r="A44" s="166"/>
      <c r="B44" s="204"/>
      <c r="C44" s="174"/>
      <c r="D44" s="205"/>
      <c r="E44" s="492"/>
      <c r="F44" s="492"/>
      <c r="G44" s="166"/>
      <c r="H44" s="205"/>
      <c r="I44" s="205"/>
      <c r="J44" s="205"/>
    </row>
    <row r="45" spans="1:10" x14ac:dyDescent="0.35">
      <c r="A45" s="166"/>
      <c r="B45" s="204"/>
      <c r="C45" s="174"/>
      <c r="D45" s="205"/>
      <c r="E45" s="492"/>
      <c r="F45" s="492"/>
      <c r="G45" s="166"/>
      <c r="H45" s="205"/>
      <c r="I45" s="205"/>
      <c r="J45" s="205"/>
    </row>
    <row r="46" spans="1:10" x14ac:dyDescent="0.35">
      <c r="A46" s="166"/>
      <c r="B46" s="210" t="s">
        <v>1935</v>
      </c>
      <c r="C46" s="180" t="s">
        <v>1936</v>
      </c>
      <c r="D46" s="211"/>
      <c r="E46" s="212">
        <v>0</v>
      </c>
      <c r="F46" s="212">
        <v>0</v>
      </c>
      <c r="G46" s="174"/>
      <c r="H46" s="174"/>
      <c r="I46" s="174"/>
      <c r="J46" s="174"/>
    </row>
    <row r="47" spans="1:10" x14ac:dyDescent="0.35">
      <c r="A47" s="166"/>
      <c r="B47" s="213"/>
      <c r="C47" s="185" t="s">
        <v>1937</v>
      </c>
      <c r="D47" s="214"/>
      <c r="E47" s="215">
        <v>0</v>
      </c>
      <c r="F47" s="215">
        <v>0</v>
      </c>
      <c r="G47" s="174"/>
      <c r="H47" s="174"/>
      <c r="I47" s="174"/>
      <c r="J47" s="174"/>
    </row>
    <row r="48" spans="1:10" x14ac:dyDescent="0.35">
      <c r="A48" s="166"/>
      <c r="B48" s="213"/>
      <c r="C48" s="185" t="s">
        <v>1938</v>
      </c>
      <c r="D48" s="216"/>
      <c r="E48" s="217">
        <v>2876.1956569700046</v>
      </c>
      <c r="F48" s="215">
        <v>0</v>
      </c>
      <c r="G48" s="174"/>
      <c r="H48" s="174"/>
      <c r="I48" s="174"/>
      <c r="J48" s="174"/>
    </row>
    <row r="49" spans="1:10" x14ac:dyDescent="0.35">
      <c r="A49" s="166"/>
      <c r="B49" s="218"/>
      <c r="C49" s="188" t="s">
        <v>1939</v>
      </c>
      <c r="D49" s="219"/>
      <c r="E49" s="220">
        <v>52.61663818000001</v>
      </c>
      <c r="F49" s="221">
        <v>0</v>
      </c>
      <c r="G49" s="174"/>
      <c r="H49" s="174"/>
      <c r="I49" s="174"/>
      <c r="J49" s="174"/>
    </row>
    <row r="50" spans="1:10" x14ac:dyDescent="0.35">
      <c r="A50" s="166"/>
      <c r="B50" s="167"/>
      <c r="C50" s="222" t="s">
        <v>265</v>
      </c>
      <c r="D50" s="168"/>
      <c r="E50" s="223">
        <v>2928.8122951500045</v>
      </c>
      <c r="F50" s="224">
        <v>0</v>
      </c>
      <c r="G50" s="174"/>
      <c r="H50" s="174"/>
      <c r="I50" s="174"/>
      <c r="J50" s="174"/>
    </row>
    <row r="51" spans="1:10" x14ac:dyDescent="0.35">
      <c r="A51" s="166"/>
      <c r="B51" s="174"/>
      <c r="C51" s="174"/>
      <c r="D51" s="174"/>
      <c r="E51" s="174"/>
      <c r="F51" s="174"/>
      <c r="G51" s="174"/>
      <c r="H51" s="174"/>
      <c r="I51" s="174"/>
      <c r="J51" s="174"/>
    </row>
    <row r="52" spans="1:10" x14ac:dyDescent="0.35">
      <c r="A52" s="166"/>
      <c r="B52" s="167" t="s">
        <v>1940</v>
      </c>
      <c r="C52" s="168"/>
      <c r="D52" s="168"/>
      <c r="E52" s="225">
        <v>2400</v>
      </c>
      <c r="F52" s="174"/>
      <c r="G52" s="174"/>
      <c r="H52" s="174"/>
      <c r="I52" s="174"/>
      <c r="J52" s="174"/>
    </row>
    <row r="53" spans="1:10" x14ac:dyDescent="0.35">
      <c r="A53" s="166"/>
      <c r="B53" s="174"/>
      <c r="C53" s="174"/>
      <c r="D53" s="174"/>
      <c r="E53" s="174"/>
      <c r="F53" s="174"/>
      <c r="G53" s="174"/>
      <c r="H53" s="174"/>
      <c r="I53" s="174"/>
      <c r="J53" s="174"/>
    </row>
    <row r="54" spans="1:10" x14ac:dyDescent="0.35">
      <c r="A54" s="166"/>
      <c r="B54" s="174"/>
      <c r="C54" s="174"/>
      <c r="D54" s="174"/>
      <c r="E54" s="174"/>
      <c r="F54" s="174"/>
      <c r="G54" s="174"/>
      <c r="H54" s="174"/>
      <c r="I54" s="174"/>
      <c r="J54" s="174"/>
    </row>
    <row r="55" spans="1:10" x14ac:dyDescent="0.35">
      <c r="A55" s="166" t="s">
        <v>1941</v>
      </c>
      <c r="B55" s="204" t="s">
        <v>1942</v>
      </c>
      <c r="C55" s="205"/>
      <c r="D55" s="205"/>
      <c r="E55" s="205"/>
      <c r="F55" s="205"/>
      <c r="G55" s="205"/>
      <c r="H55" s="205"/>
      <c r="I55" s="205"/>
      <c r="J55" s="205"/>
    </row>
    <row r="56" spans="1:10" x14ac:dyDescent="0.35">
      <c r="A56" s="166"/>
      <c r="B56" s="204"/>
      <c r="C56" s="205"/>
      <c r="D56" s="205"/>
      <c r="E56" s="205"/>
      <c r="F56" s="205"/>
      <c r="G56" s="205"/>
      <c r="H56" s="205"/>
      <c r="I56" s="205"/>
      <c r="J56" s="205"/>
    </row>
    <row r="57" spans="1:10" x14ac:dyDescent="0.35">
      <c r="A57" s="166"/>
      <c r="B57" s="174"/>
      <c r="C57" s="226" t="s">
        <v>1943</v>
      </c>
      <c r="D57" s="227" t="s">
        <v>1944</v>
      </c>
      <c r="E57" s="174"/>
      <c r="F57" s="174"/>
      <c r="G57" s="174"/>
      <c r="H57" s="174"/>
      <c r="I57" s="174"/>
      <c r="J57" s="174"/>
    </row>
    <row r="58" spans="1:10" x14ac:dyDescent="0.35">
      <c r="A58" s="166"/>
      <c r="B58" s="180" t="s">
        <v>1945</v>
      </c>
      <c r="C58" s="228">
        <v>1.05</v>
      </c>
      <c r="D58" s="229">
        <v>1.1683945058958365</v>
      </c>
      <c r="E58" s="174"/>
      <c r="F58" s="174"/>
      <c r="G58" s="174"/>
      <c r="H58" s="174"/>
      <c r="I58" s="174"/>
      <c r="J58" s="174"/>
    </row>
    <row r="59" spans="1:10" x14ac:dyDescent="0.35">
      <c r="A59" s="166"/>
      <c r="B59" s="188" t="s">
        <v>1946</v>
      </c>
      <c r="C59" s="230">
        <v>1</v>
      </c>
      <c r="D59" s="231">
        <v>1.1120544154996033</v>
      </c>
      <c r="E59" s="174"/>
      <c r="F59" s="174"/>
      <c r="G59" s="174"/>
      <c r="H59" s="174"/>
      <c r="I59" s="174"/>
      <c r="J59" s="174"/>
    </row>
    <row r="60" spans="1:10" x14ac:dyDescent="0.35">
      <c r="A60" s="166"/>
      <c r="B60" s="171" t="s">
        <v>1149</v>
      </c>
      <c r="C60" s="232"/>
      <c r="D60" s="233"/>
      <c r="E60" s="174"/>
      <c r="F60" s="174"/>
      <c r="G60" s="174"/>
      <c r="H60" s="174"/>
      <c r="I60" s="174"/>
      <c r="J60" s="174"/>
    </row>
    <row r="61" spans="1:10" x14ac:dyDescent="0.35">
      <c r="A61" s="166"/>
      <c r="B61" s="207"/>
      <c r="C61" s="234"/>
      <c r="D61" s="207"/>
      <c r="E61" s="174"/>
      <c r="F61" s="174"/>
      <c r="G61" s="174"/>
      <c r="H61" s="174"/>
      <c r="I61" s="174"/>
      <c r="J61" s="174"/>
    </row>
    <row r="62" spans="1:10" x14ac:dyDescent="0.35">
      <c r="A62" s="166"/>
      <c r="B62" s="207"/>
      <c r="C62" s="234"/>
      <c r="D62" s="207"/>
      <c r="E62" s="174"/>
      <c r="F62" s="174"/>
      <c r="G62" s="174"/>
      <c r="H62" s="174"/>
      <c r="I62" s="174"/>
      <c r="J62" s="174"/>
    </row>
    <row r="63" spans="1:10" x14ac:dyDescent="0.35">
      <c r="A63" s="166" t="s">
        <v>1947</v>
      </c>
      <c r="B63" s="204" t="s">
        <v>1948</v>
      </c>
      <c r="C63" s="234"/>
      <c r="D63" s="207"/>
      <c r="E63" s="174"/>
      <c r="F63" s="174"/>
      <c r="G63" s="174"/>
      <c r="H63" s="174"/>
      <c r="I63" s="174"/>
      <c r="J63" s="174"/>
    </row>
    <row r="64" spans="1:10" x14ac:dyDescent="0.35">
      <c r="A64" s="166"/>
      <c r="B64" s="207"/>
      <c r="C64" s="234"/>
      <c r="D64" s="207"/>
      <c r="E64" s="174"/>
      <c r="F64" s="174"/>
      <c r="G64" s="174"/>
      <c r="H64" s="174"/>
      <c r="I64" s="174"/>
      <c r="J64" s="174"/>
    </row>
    <row r="65" spans="1:10" x14ac:dyDescent="0.35">
      <c r="A65" s="166"/>
      <c r="B65" s="207"/>
      <c r="C65" s="234"/>
      <c r="D65" s="207"/>
      <c r="E65" s="175" t="s">
        <v>1903</v>
      </c>
      <c r="F65" s="175" t="s">
        <v>1904</v>
      </c>
      <c r="G65" s="175" t="s">
        <v>1905</v>
      </c>
      <c r="H65" s="174"/>
      <c r="I65" s="174"/>
      <c r="J65" s="174"/>
    </row>
    <row r="66" spans="1:10" x14ac:dyDescent="0.35">
      <c r="A66" s="166"/>
      <c r="B66" s="485" t="s">
        <v>1949</v>
      </c>
      <c r="C66" s="486"/>
      <c r="D66" s="235" t="s">
        <v>1907</v>
      </c>
      <c r="E66" s="236"/>
      <c r="F66" s="237"/>
      <c r="G66" s="238"/>
      <c r="H66" s="174"/>
      <c r="I66" s="174"/>
      <c r="J66" s="174"/>
    </row>
    <row r="67" spans="1:10" x14ac:dyDescent="0.35">
      <c r="A67" s="166"/>
      <c r="B67" s="487"/>
      <c r="C67" s="488"/>
      <c r="D67" s="239" t="s">
        <v>1908</v>
      </c>
      <c r="E67" s="240"/>
      <c r="F67" s="241"/>
      <c r="G67" s="242"/>
      <c r="H67" s="174"/>
      <c r="I67" s="174"/>
      <c r="J67" s="174"/>
    </row>
    <row r="68" spans="1:10" x14ac:dyDescent="0.35">
      <c r="A68" s="166"/>
      <c r="B68" s="489"/>
      <c r="C68" s="490"/>
      <c r="D68" s="243" t="s">
        <v>1909</v>
      </c>
      <c r="E68" s="244" t="s">
        <v>1950</v>
      </c>
      <c r="F68" s="245"/>
      <c r="G68" s="245" t="s">
        <v>1912</v>
      </c>
      <c r="H68" s="174"/>
      <c r="I68" s="174"/>
      <c r="J68" s="174"/>
    </row>
    <row r="69" spans="1:10" x14ac:dyDescent="0.35">
      <c r="A69" s="166"/>
      <c r="B69" s="174"/>
      <c r="C69" s="174"/>
      <c r="D69" s="174"/>
      <c r="E69" s="174"/>
      <c r="F69" s="174"/>
      <c r="G69" s="174"/>
      <c r="H69" s="174"/>
      <c r="I69" s="174"/>
      <c r="J69" s="174"/>
    </row>
    <row r="70" spans="1:10" x14ac:dyDescent="0.35">
      <c r="A70" s="166"/>
      <c r="B70" s="174"/>
      <c r="C70" s="174"/>
      <c r="D70" s="174"/>
      <c r="E70" s="174"/>
      <c r="F70" s="174"/>
      <c r="G70" s="174"/>
      <c r="H70" s="174"/>
      <c r="I70" s="174"/>
      <c r="J70" s="174"/>
    </row>
    <row r="71" spans="1:10" x14ac:dyDescent="0.35">
      <c r="A71" s="166" t="s">
        <v>1951</v>
      </c>
      <c r="B71" s="204" t="s">
        <v>1952</v>
      </c>
      <c r="C71" s="246"/>
      <c r="D71" s="174"/>
      <c r="E71" s="174"/>
      <c r="F71" s="174"/>
      <c r="G71" s="174"/>
      <c r="H71" s="174"/>
      <c r="I71" s="174"/>
      <c r="J71" s="174"/>
    </row>
    <row r="72" spans="1:10" x14ac:dyDescent="0.35">
      <c r="A72" s="247"/>
      <c r="B72" s="246"/>
      <c r="C72" s="246"/>
      <c r="D72" s="174"/>
      <c r="E72" s="174"/>
      <c r="F72" s="174"/>
      <c r="G72" s="174"/>
      <c r="H72" s="174"/>
      <c r="I72" s="174"/>
      <c r="J72" s="174"/>
    </row>
    <row r="73" spans="1:10" x14ac:dyDescent="0.35">
      <c r="A73" s="166"/>
      <c r="B73" s="248" t="s">
        <v>1953</v>
      </c>
      <c r="C73" s="168"/>
      <c r="D73" s="170"/>
      <c r="E73" s="175" t="s">
        <v>1954</v>
      </c>
      <c r="F73" s="174"/>
      <c r="G73" s="174"/>
      <c r="H73" s="174"/>
      <c r="I73" s="174"/>
      <c r="J73" s="174"/>
    </row>
    <row r="74" spans="1:10" x14ac:dyDescent="0.35">
      <c r="A74" s="166"/>
      <c r="B74" s="180" t="s">
        <v>1955</v>
      </c>
      <c r="C74" s="249"/>
      <c r="D74" s="211"/>
      <c r="E74" s="250">
        <v>12.076097899999997</v>
      </c>
      <c r="F74" s="174"/>
      <c r="G74" s="174"/>
      <c r="H74" s="174"/>
      <c r="I74" s="174"/>
      <c r="J74" s="174"/>
    </row>
    <row r="75" spans="1:10" x14ac:dyDescent="0.35">
      <c r="A75" s="166"/>
      <c r="B75" s="185" t="s">
        <v>1956</v>
      </c>
      <c r="C75" s="216"/>
      <c r="D75" s="251"/>
      <c r="E75" s="252">
        <v>10.157218949999999</v>
      </c>
      <c r="F75" s="174"/>
      <c r="G75" s="174"/>
      <c r="H75" s="174"/>
      <c r="I75" s="174"/>
      <c r="J75" s="174"/>
    </row>
    <row r="76" spans="1:10" x14ac:dyDescent="0.35">
      <c r="A76" s="166"/>
      <c r="B76" s="188" t="s">
        <v>1957</v>
      </c>
      <c r="C76" s="219"/>
      <c r="D76" s="253"/>
      <c r="E76" s="254">
        <v>49.528497270000003</v>
      </c>
      <c r="F76" s="174"/>
      <c r="G76" s="174"/>
      <c r="H76" s="174"/>
      <c r="I76" s="174"/>
      <c r="J76" s="174"/>
    </row>
    <row r="77" spans="1:10" x14ac:dyDescent="0.35">
      <c r="A77" s="166"/>
      <c r="B77" s="167"/>
      <c r="C77" s="168"/>
      <c r="D77" s="255" t="s">
        <v>1958</v>
      </c>
      <c r="E77" s="256">
        <v>71.761814119999997</v>
      </c>
      <c r="F77" s="174"/>
      <c r="G77" s="174"/>
      <c r="H77" s="174"/>
      <c r="I77" s="174"/>
      <c r="J77" s="174"/>
    </row>
    <row r="78" spans="1:10" x14ac:dyDescent="0.35">
      <c r="A78" s="166"/>
      <c r="B78" s="180" t="s">
        <v>1940</v>
      </c>
      <c r="C78" s="249"/>
      <c r="D78" s="211"/>
      <c r="E78" s="257">
        <v>2400</v>
      </c>
      <c r="F78" s="174"/>
      <c r="G78" s="174"/>
      <c r="H78" s="174"/>
      <c r="I78" s="174"/>
      <c r="J78" s="174"/>
    </row>
    <row r="79" spans="1:10" x14ac:dyDescent="0.35">
      <c r="A79" s="166"/>
      <c r="B79" s="188" t="s">
        <v>1959</v>
      </c>
      <c r="C79" s="219"/>
      <c r="D79" s="253"/>
      <c r="E79" s="258">
        <v>3.0940780999999333</v>
      </c>
      <c r="F79" s="174"/>
      <c r="G79" s="174"/>
      <c r="H79" s="174"/>
      <c r="I79" s="174"/>
      <c r="J79" s="174"/>
    </row>
    <row r="80" spans="1:10" x14ac:dyDescent="0.35">
      <c r="A80" s="166"/>
      <c r="B80" s="167"/>
      <c r="C80" s="168"/>
      <c r="D80" s="255" t="s">
        <v>1960</v>
      </c>
      <c r="E80" s="259">
        <v>2403.0940780999999</v>
      </c>
      <c r="F80" s="174"/>
      <c r="G80" s="174"/>
      <c r="H80" s="174"/>
      <c r="I80" s="174"/>
      <c r="J80" s="174"/>
    </row>
    <row r="81" spans="1:10" x14ac:dyDescent="0.35">
      <c r="A81" s="166"/>
      <c r="B81" s="248" t="s">
        <v>1961</v>
      </c>
      <c r="C81" s="168"/>
      <c r="D81" s="170"/>
      <c r="E81" s="260">
        <v>2474.85589222</v>
      </c>
      <c r="F81" s="174"/>
      <c r="G81" s="174"/>
      <c r="H81" s="174"/>
      <c r="I81" s="174"/>
      <c r="J81" s="174"/>
    </row>
    <row r="82" spans="1:10" x14ac:dyDescent="0.35">
      <c r="A82" s="166"/>
      <c r="B82" s="174"/>
      <c r="C82" s="174"/>
      <c r="D82" s="174"/>
      <c r="E82" s="174"/>
      <c r="F82" s="174"/>
      <c r="G82" s="174"/>
      <c r="H82" s="174"/>
      <c r="I82" s="174"/>
      <c r="J82" s="174"/>
    </row>
    <row r="83" spans="1:10" x14ac:dyDescent="0.35">
      <c r="A83" s="166"/>
      <c r="B83" s="174"/>
      <c r="C83" s="174"/>
      <c r="D83" s="174"/>
      <c r="E83" s="174"/>
      <c r="F83" s="174"/>
      <c r="G83" s="174"/>
      <c r="H83" s="174"/>
      <c r="I83" s="174"/>
      <c r="J83" s="174"/>
    </row>
    <row r="84" spans="1:10" x14ac:dyDescent="0.35">
      <c r="A84" s="166"/>
      <c r="B84" s="174"/>
      <c r="C84" s="174"/>
      <c r="D84" s="174"/>
      <c r="E84" s="174"/>
      <c r="F84" s="174"/>
      <c r="G84" s="174"/>
      <c r="H84" s="174"/>
      <c r="I84" s="174"/>
      <c r="J84" s="174"/>
    </row>
    <row r="85" spans="1:10" x14ac:dyDescent="0.35">
      <c r="A85" s="166" t="s">
        <v>1962</v>
      </c>
      <c r="B85" s="204" t="s">
        <v>1963</v>
      </c>
      <c r="C85" s="246"/>
      <c r="D85" s="174"/>
      <c r="E85" s="174"/>
      <c r="F85" s="174"/>
      <c r="G85" s="174"/>
      <c r="H85" s="174"/>
      <c r="I85" s="174"/>
      <c r="J85" s="174"/>
    </row>
    <row r="86" spans="1:10" x14ac:dyDescent="0.35">
      <c r="A86" s="166"/>
      <c r="B86" s="174"/>
      <c r="C86" s="174"/>
      <c r="D86" s="174"/>
      <c r="E86" s="174"/>
      <c r="F86" s="174"/>
      <c r="G86" s="174"/>
      <c r="H86" s="174"/>
      <c r="I86" s="174"/>
      <c r="J86" s="174"/>
    </row>
    <row r="87" spans="1:10" x14ac:dyDescent="0.35">
      <c r="A87" s="174"/>
      <c r="B87" s="261" t="s">
        <v>1964</v>
      </c>
      <c r="C87" s="178"/>
      <c r="D87" s="178"/>
      <c r="E87" s="262"/>
      <c r="F87" s="178"/>
      <c r="G87" s="179"/>
      <c r="H87" s="174"/>
      <c r="I87" s="174"/>
      <c r="J87" s="174"/>
    </row>
    <row r="88" spans="1:10" x14ac:dyDescent="0.35">
      <c r="A88" s="174"/>
      <c r="B88" s="263" t="s">
        <v>1965</v>
      </c>
      <c r="C88" s="264"/>
      <c r="D88" s="264"/>
      <c r="E88" s="265"/>
      <c r="F88" s="174"/>
      <c r="G88" s="184"/>
      <c r="H88" s="174"/>
      <c r="I88" s="174"/>
      <c r="J88" s="174"/>
    </row>
    <row r="89" spans="1:10" x14ac:dyDescent="0.35">
      <c r="A89" s="174"/>
      <c r="B89" s="263" t="s">
        <v>1966</v>
      </c>
      <c r="C89" s="264"/>
      <c r="D89" s="264"/>
      <c r="E89" s="265"/>
      <c r="F89" s="174"/>
      <c r="G89" s="184"/>
      <c r="H89" s="174"/>
      <c r="I89" s="174"/>
      <c r="J89" s="174"/>
    </row>
    <row r="90" spans="1:10" x14ac:dyDescent="0.35">
      <c r="A90" s="174"/>
      <c r="B90" s="263" t="s">
        <v>1967</v>
      </c>
      <c r="C90" s="264"/>
      <c r="D90" s="264"/>
      <c r="E90" s="265"/>
      <c r="F90" s="174"/>
      <c r="G90" s="184"/>
      <c r="H90" s="174"/>
      <c r="I90" s="174"/>
      <c r="J90" s="174"/>
    </row>
    <row r="91" spans="1:10" x14ac:dyDescent="0.35">
      <c r="A91" s="174"/>
      <c r="B91" s="263" t="s">
        <v>1968</v>
      </c>
      <c r="C91" s="264"/>
      <c r="D91" s="264"/>
      <c r="E91" s="265"/>
      <c r="F91" s="174"/>
      <c r="G91" s="184"/>
      <c r="H91" s="174"/>
      <c r="I91" s="174"/>
      <c r="J91" s="174"/>
    </row>
    <row r="92" spans="1:10" x14ac:dyDescent="0.35">
      <c r="A92" s="166"/>
      <c r="B92" s="183"/>
      <c r="C92" s="266" t="s">
        <v>1969</v>
      </c>
      <c r="D92" s="264"/>
      <c r="E92" s="265"/>
      <c r="F92" s="174"/>
      <c r="G92" s="184"/>
      <c r="H92" s="174"/>
      <c r="I92" s="174"/>
      <c r="J92" s="174"/>
    </row>
    <row r="93" spans="1:10" x14ac:dyDescent="0.35">
      <c r="A93" s="166"/>
      <c r="B93" s="183"/>
      <c r="C93" s="266" t="s">
        <v>1970</v>
      </c>
      <c r="D93" s="264"/>
      <c r="E93" s="265"/>
      <c r="F93" s="174"/>
      <c r="G93" s="184"/>
      <c r="H93" s="174"/>
      <c r="I93" s="174"/>
      <c r="J93" s="174"/>
    </row>
    <row r="94" spans="1:10" x14ac:dyDescent="0.35">
      <c r="A94" s="166"/>
      <c r="B94" s="183"/>
      <c r="C94" s="266" t="s">
        <v>1971</v>
      </c>
      <c r="D94" s="264"/>
      <c r="E94" s="265"/>
      <c r="F94" s="174"/>
      <c r="G94" s="184"/>
      <c r="H94" s="174"/>
      <c r="I94" s="174"/>
      <c r="J94" s="174"/>
    </row>
    <row r="95" spans="1:10" x14ac:dyDescent="0.35">
      <c r="A95" s="166"/>
      <c r="B95" s="267" t="s">
        <v>1972</v>
      </c>
      <c r="C95" s="264"/>
      <c r="D95" s="264"/>
      <c r="E95" s="265"/>
      <c r="F95" s="174"/>
      <c r="G95" s="184"/>
      <c r="H95" s="174"/>
      <c r="I95" s="174"/>
      <c r="J95" s="174"/>
    </row>
    <row r="96" spans="1:10" x14ac:dyDescent="0.35">
      <c r="A96" s="166"/>
      <c r="B96" s="268" t="s">
        <v>1973</v>
      </c>
      <c r="C96" s="172"/>
      <c r="D96" s="172"/>
      <c r="E96" s="269"/>
      <c r="F96" s="172"/>
      <c r="G96" s="187"/>
      <c r="H96" s="174"/>
      <c r="I96" s="174"/>
      <c r="J96" s="174"/>
    </row>
    <row r="97" spans="1:10" x14ac:dyDescent="0.35">
      <c r="A97" s="166"/>
      <c r="B97" s="174"/>
      <c r="C97" s="174"/>
      <c r="D97" s="174"/>
      <c r="E97" s="174"/>
      <c r="F97" s="174"/>
      <c r="G97" s="174"/>
      <c r="H97" s="174"/>
      <c r="I97" s="174"/>
      <c r="J97" s="174"/>
    </row>
    <row r="98" spans="1:10" x14ac:dyDescent="0.35">
      <c r="A98" s="166" t="s">
        <v>1974</v>
      </c>
      <c r="B98" s="204" t="s">
        <v>1975</v>
      </c>
      <c r="C98" s="246"/>
      <c r="D98" s="175" t="s">
        <v>1929</v>
      </c>
      <c r="E98" s="174"/>
      <c r="F98" s="174"/>
      <c r="G98" s="174"/>
      <c r="H98" s="174"/>
      <c r="I98" s="174"/>
      <c r="J98" s="174"/>
    </row>
    <row r="100" spans="1:10" x14ac:dyDescent="0.35">
      <c r="A100" s="162">
        <v>3</v>
      </c>
      <c r="B100" s="491" t="s">
        <v>1976</v>
      </c>
      <c r="C100" s="491"/>
      <c r="D100" s="491"/>
      <c r="E100" s="491"/>
      <c r="F100" s="491"/>
      <c r="G100" s="491"/>
      <c r="H100" s="491"/>
      <c r="I100" s="491"/>
      <c r="J100" s="491"/>
    </row>
    <row r="101" spans="1:10" s="234" customFormat="1" x14ac:dyDescent="0.35">
      <c r="A101" s="270"/>
    </row>
    <row r="102" spans="1:10" s="174" customFormat="1" x14ac:dyDescent="0.35">
      <c r="A102" s="166"/>
    </row>
    <row r="103" spans="1:10" s="174" customFormat="1" x14ac:dyDescent="0.35">
      <c r="A103" s="166" t="s">
        <v>1977</v>
      </c>
      <c r="B103" s="204" t="s">
        <v>1978</v>
      </c>
    </row>
    <row r="104" spans="1:10" s="174" customFormat="1" x14ac:dyDescent="0.35">
      <c r="A104" s="166"/>
    </row>
    <row r="105" spans="1:10" s="174" customFormat="1" x14ac:dyDescent="0.35">
      <c r="A105" s="166"/>
      <c r="D105" s="492" t="s">
        <v>1979</v>
      </c>
      <c r="E105" s="492" t="s">
        <v>1980</v>
      </c>
      <c r="F105" s="492" t="s">
        <v>1981</v>
      </c>
    </row>
    <row r="106" spans="1:10" s="174" customFormat="1" x14ac:dyDescent="0.35">
      <c r="A106" s="166"/>
      <c r="B106" s="207"/>
      <c r="C106" s="207"/>
      <c r="D106" s="492"/>
      <c r="E106" s="492"/>
      <c r="F106" s="492"/>
    </row>
    <row r="107" spans="1:10" s="174" customFormat="1" x14ac:dyDescent="0.35">
      <c r="A107" s="166"/>
      <c r="B107" s="180" t="s">
        <v>1982</v>
      </c>
      <c r="C107" s="249"/>
      <c r="D107" s="271">
        <v>0</v>
      </c>
      <c r="E107" s="272">
        <v>0</v>
      </c>
      <c r="F107" s="235"/>
    </row>
    <row r="108" spans="1:10" s="174" customFormat="1" x14ac:dyDescent="0.35">
      <c r="A108" s="166"/>
      <c r="B108" s="185" t="s">
        <v>692</v>
      </c>
      <c r="C108" s="216"/>
      <c r="D108" s="273">
        <v>5.5178463069865371</v>
      </c>
      <c r="E108" s="274">
        <v>9.4365867807162793</v>
      </c>
      <c r="F108" s="275">
        <v>9.0499999999999997E-2</v>
      </c>
    </row>
    <row r="109" spans="1:10" s="174" customFormat="1" x14ac:dyDescent="0.35">
      <c r="A109" s="166"/>
      <c r="B109" s="185" t="s">
        <v>694</v>
      </c>
      <c r="C109" s="214"/>
      <c r="D109" s="276">
        <v>0</v>
      </c>
      <c r="E109" s="277">
        <v>0</v>
      </c>
      <c r="F109" s="239"/>
    </row>
    <row r="110" spans="1:10" s="174" customFormat="1" x14ac:dyDescent="0.35">
      <c r="A110" s="166"/>
      <c r="B110" s="188" t="s">
        <v>1939</v>
      </c>
      <c r="C110" s="219"/>
      <c r="D110" s="278">
        <v>0</v>
      </c>
      <c r="E110" s="279">
        <v>0</v>
      </c>
      <c r="F110" s="243"/>
    </row>
    <row r="111" spans="1:10" s="174" customFormat="1" x14ac:dyDescent="0.35">
      <c r="A111" s="166"/>
      <c r="B111" s="495" t="s">
        <v>1983</v>
      </c>
      <c r="C111" s="496"/>
      <c r="D111" s="280">
        <v>5.5178463069865371</v>
      </c>
      <c r="E111" s="281">
        <v>9.4365867807162793</v>
      </c>
      <c r="F111" s="282"/>
    </row>
    <row r="112" spans="1:10" s="174" customFormat="1" x14ac:dyDescent="0.35">
      <c r="A112" s="166"/>
      <c r="C112" s="205"/>
      <c r="D112" s="283"/>
      <c r="E112" s="283"/>
    </row>
    <row r="113" spans="1:11" s="174" customFormat="1" x14ac:dyDescent="0.35">
      <c r="A113" s="166"/>
      <c r="B113" s="495" t="s">
        <v>1984</v>
      </c>
      <c r="C113" s="496"/>
      <c r="D113" s="284">
        <v>6.7855902777777777</v>
      </c>
      <c r="E113" s="284">
        <v>6.7855902777777777</v>
      </c>
      <c r="F113" s="233"/>
    </row>
    <row r="114" spans="1:11" s="174" customFormat="1" x14ac:dyDescent="0.35">
      <c r="A114" s="166"/>
      <c r="E114" s="285"/>
    </row>
    <row r="115" spans="1:11" s="174" customFormat="1" x14ac:dyDescent="0.35">
      <c r="A115" s="166"/>
    </row>
    <row r="116" spans="1:11" s="174" customFormat="1" x14ac:dyDescent="0.35">
      <c r="A116" s="166" t="s">
        <v>1985</v>
      </c>
      <c r="B116" s="204" t="s">
        <v>1986</v>
      </c>
    </row>
    <row r="117" spans="1:11" s="174" customFormat="1" x14ac:dyDescent="0.35">
      <c r="A117" s="166"/>
    </row>
    <row r="118" spans="1:11" s="174" customFormat="1" x14ac:dyDescent="0.35">
      <c r="A118" s="166"/>
      <c r="D118" s="175" t="s">
        <v>1987</v>
      </c>
      <c r="E118" s="175" t="s">
        <v>285</v>
      </c>
      <c r="F118" s="175" t="s">
        <v>287</v>
      </c>
      <c r="G118" s="175" t="s">
        <v>289</v>
      </c>
      <c r="H118" s="175" t="s">
        <v>291</v>
      </c>
      <c r="I118" s="175" t="s">
        <v>293</v>
      </c>
      <c r="J118" s="175" t="s">
        <v>295</v>
      </c>
    </row>
    <row r="119" spans="1:11" s="174" customFormat="1" x14ac:dyDescent="0.35">
      <c r="A119" s="166"/>
      <c r="B119" s="180" t="s">
        <v>1982</v>
      </c>
      <c r="C119" s="249"/>
      <c r="D119" s="212">
        <v>0</v>
      </c>
      <c r="E119" s="212">
        <v>0</v>
      </c>
      <c r="F119" s="212">
        <v>0</v>
      </c>
      <c r="G119" s="212">
        <v>0</v>
      </c>
      <c r="H119" s="212">
        <v>0</v>
      </c>
      <c r="I119" s="212">
        <v>0</v>
      </c>
      <c r="J119" s="212">
        <v>0</v>
      </c>
    </row>
    <row r="120" spans="1:11" s="174" customFormat="1" x14ac:dyDescent="0.35">
      <c r="A120" s="166"/>
      <c r="B120" s="185" t="s">
        <v>692</v>
      </c>
      <c r="C120" s="216"/>
      <c r="D120" s="217">
        <v>426.06504225800421</v>
      </c>
      <c r="E120" s="217">
        <v>369.32445279552411</v>
      </c>
      <c r="F120" s="217">
        <v>318.77085610649203</v>
      </c>
      <c r="G120" s="217">
        <v>275.72959446819806</v>
      </c>
      <c r="H120" s="217">
        <v>238.34465775281953</v>
      </c>
      <c r="I120" s="217">
        <v>771.74568883226323</v>
      </c>
      <c r="J120" s="217">
        <v>476.21536475669922</v>
      </c>
    </row>
    <row r="121" spans="1:11" s="174" customFormat="1" x14ac:dyDescent="0.35">
      <c r="A121" s="166"/>
      <c r="B121" s="185" t="s">
        <v>694</v>
      </c>
      <c r="C121" s="216"/>
      <c r="D121" s="215">
        <v>0</v>
      </c>
      <c r="E121" s="215">
        <v>0</v>
      </c>
      <c r="F121" s="215">
        <v>0</v>
      </c>
      <c r="G121" s="215">
        <v>0</v>
      </c>
      <c r="H121" s="215">
        <v>0</v>
      </c>
      <c r="I121" s="215">
        <v>0</v>
      </c>
      <c r="J121" s="215">
        <v>0</v>
      </c>
    </row>
    <row r="122" spans="1:11" s="174" customFormat="1" x14ac:dyDescent="0.35">
      <c r="A122" s="166"/>
      <c r="B122" s="188" t="s">
        <v>1939</v>
      </c>
      <c r="C122" s="219"/>
      <c r="D122" s="221">
        <v>0</v>
      </c>
      <c r="E122" s="221">
        <v>0</v>
      </c>
      <c r="F122" s="221">
        <v>0</v>
      </c>
      <c r="G122" s="221">
        <v>0</v>
      </c>
      <c r="H122" s="221">
        <v>0</v>
      </c>
      <c r="I122" s="221">
        <v>0</v>
      </c>
      <c r="J122" s="221">
        <v>0</v>
      </c>
    </row>
    <row r="123" spans="1:11" s="174" customFormat="1" x14ac:dyDescent="0.35">
      <c r="A123" s="166"/>
      <c r="B123" s="233"/>
      <c r="C123" s="286" t="s">
        <v>1988</v>
      </c>
      <c r="D123" s="287">
        <v>426.06504225800421</v>
      </c>
      <c r="E123" s="287">
        <v>369.32445279552411</v>
      </c>
      <c r="F123" s="287">
        <v>318.77085610649203</v>
      </c>
      <c r="G123" s="287">
        <v>275.72959446819806</v>
      </c>
      <c r="H123" s="287">
        <v>238.34465775281953</v>
      </c>
      <c r="I123" s="287">
        <v>771.74568883226323</v>
      </c>
      <c r="J123" s="287">
        <v>476.21536475669922</v>
      </c>
      <c r="K123" s="288"/>
    </row>
    <row r="124" spans="1:11" s="174" customFormat="1" x14ac:dyDescent="0.35">
      <c r="A124" s="166"/>
      <c r="C124" s="163"/>
      <c r="D124" s="289"/>
      <c r="E124" s="289"/>
      <c r="F124" s="289"/>
      <c r="G124" s="289"/>
      <c r="H124" s="289"/>
      <c r="I124" s="289"/>
      <c r="J124" s="289"/>
    </row>
    <row r="125" spans="1:11" s="174" customFormat="1" x14ac:dyDescent="0.35">
      <c r="A125" s="166"/>
      <c r="B125" s="233"/>
      <c r="C125" s="286" t="s">
        <v>1989</v>
      </c>
      <c r="D125" s="290">
        <v>0</v>
      </c>
      <c r="E125" s="290">
        <v>0</v>
      </c>
      <c r="F125" s="290">
        <v>300</v>
      </c>
      <c r="G125" s="290">
        <v>500</v>
      </c>
      <c r="H125" s="290">
        <v>0</v>
      </c>
      <c r="I125" s="290">
        <v>1525</v>
      </c>
      <c r="J125" s="290">
        <v>75</v>
      </c>
    </row>
    <row r="126" spans="1:11" s="174" customFormat="1" x14ac:dyDescent="0.35">
      <c r="A126" s="166"/>
    </row>
    <row r="127" spans="1:11" s="174" customFormat="1" x14ac:dyDescent="0.35">
      <c r="A127" s="166"/>
    </row>
    <row r="128" spans="1:11" s="174" customFormat="1" x14ac:dyDescent="0.35">
      <c r="A128" s="166" t="s">
        <v>1990</v>
      </c>
      <c r="B128" s="204" t="s">
        <v>1991</v>
      </c>
    </row>
    <row r="129" spans="1:10" s="174" customFormat="1" x14ac:dyDescent="0.35">
      <c r="A129" s="166"/>
    </row>
    <row r="130" spans="1:10" s="174" customFormat="1" x14ac:dyDescent="0.35">
      <c r="A130" s="166"/>
      <c r="D130" s="175" t="s">
        <v>283</v>
      </c>
      <c r="E130" s="175" t="s">
        <v>285</v>
      </c>
      <c r="F130" s="175" t="s">
        <v>287</v>
      </c>
      <c r="G130" s="175" t="s">
        <v>289</v>
      </c>
      <c r="H130" s="175" t="s">
        <v>291</v>
      </c>
      <c r="I130" s="175" t="s">
        <v>293</v>
      </c>
      <c r="J130" s="175" t="s">
        <v>295</v>
      </c>
    </row>
    <row r="131" spans="1:10" s="174" customFormat="1" x14ac:dyDescent="0.35">
      <c r="A131" s="166"/>
      <c r="B131" s="180" t="s">
        <v>1982</v>
      </c>
      <c r="C131" s="249"/>
      <c r="D131" s="212">
        <v>0</v>
      </c>
      <c r="E131" s="212">
        <v>0</v>
      </c>
      <c r="F131" s="212">
        <v>0</v>
      </c>
      <c r="G131" s="212">
        <v>0</v>
      </c>
      <c r="H131" s="212">
        <v>0</v>
      </c>
      <c r="I131" s="212">
        <v>0</v>
      </c>
      <c r="J131" s="212">
        <v>0</v>
      </c>
    </row>
    <row r="132" spans="1:10" s="174" customFormat="1" x14ac:dyDescent="0.35">
      <c r="A132" s="166"/>
      <c r="B132" s="185" t="s">
        <v>692</v>
      </c>
      <c r="C132" s="216"/>
      <c r="D132" s="217">
        <v>182.26424991997527</v>
      </c>
      <c r="E132" s="217">
        <v>178.42042041004325</v>
      </c>
      <c r="F132" s="217">
        <v>173.40526038000107</v>
      </c>
      <c r="G132" s="217">
        <v>169.91811198996496</v>
      </c>
      <c r="H132" s="217">
        <v>166.84993028001739</v>
      </c>
      <c r="I132" s="217">
        <v>775.70225023000387</v>
      </c>
      <c r="J132" s="217">
        <v>1229.6354337599939</v>
      </c>
    </row>
    <row r="133" spans="1:10" s="174" customFormat="1" x14ac:dyDescent="0.35">
      <c r="A133" s="166"/>
      <c r="B133" s="185" t="s">
        <v>694</v>
      </c>
      <c r="C133" s="216"/>
      <c r="D133" s="215">
        <v>0</v>
      </c>
      <c r="E133" s="215">
        <v>0</v>
      </c>
      <c r="F133" s="215">
        <v>0</v>
      </c>
      <c r="G133" s="215">
        <v>0</v>
      </c>
      <c r="H133" s="215">
        <v>0</v>
      </c>
      <c r="I133" s="215">
        <v>0</v>
      </c>
      <c r="J133" s="215">
        <v>0</v>
      </c>
    </row>
    <row r="134" spans="1:10" s="174" customFormat="1" x14ac:dyDescent="0.35">
      <c r="A134" s="166"/>
      <c r="B134" s="188" t="s">
        <v>1939</v>
      </c>
      <c r="C134" s="219"/>
      <c r="D134" s="221">
        <v>0</v>
      </c>
      <c r="E134" s="221">
        <v>0</v>
      </c>
      <c r="F134" s="221">
        <v>0</v>
      </c>
      <c r="G134" s="221">
        <v>0</v>
      </c>
      <c r="H134" s="221">
        <v>0</v>
      </c>
      <c r="I134" s="221">
        <v>0</v>
      </c>
      <c r="J134" s="221">
        <v>0</v>
      </c>
    </row>
    <row r="135" spans="1:10" s="174" customFormat="1" x14ac:dyDescent="0.35">
      <c r="A135" s="166"/>
      <c r="B135" s="233"/>
      <c r="C135" s="286" t="s">
        <v>1992</v>
      </c>
      <c r="D135" s="287">
        <v>182.26424991997527</v>
      </c>
      <c r="E135" s="287">
        <v>178.42042041004325</v>
      </c>
      <c r="F135" s="287">
        <v>173.40526038000107</v>
      </c>
      <c r="G135" s="287">
        <v>169.91811198996496</v>
      </c>
      <c r="H135" s="287">
        <v>166.84993028001739</v>
      </c>
      <c r="I135" s="287">
        <v>775.70225023000387</v>
      </c>
      <c r="J135" s="287">
        <v>1229.6354337599939</v>
      </c>
    </row>
    <row r="136" spans="1:10" s="174" customFormat="1" x14ac:dyDescent="0.35">
      <c r="A136" s="166"/>
      <c r="C136" s="163"/>
      <c r="D136" s="289"/>
      <c r="E136" s="289"/>
      <c r="F136" s="289"/>
      <c r="G136" s="289"/>
      <c r="H136" s="289"/>
      <c r="I136" s="289"/>
      <c r="J136" s="289"/>
    </row>
    <row r="137" spans="1:10" s="174" customFormat="1" x14ac:dyDescent="0.35">
      <c r="A137" s="166"/>
      <c r="B137" s="248"/>
      <c r="C137" s="291" t="s">
        <v>1993</v>
      </c>
      <c r="D137" s="287">
        <v>0</v>
      </c>
      <c r="E137" s="287">
        <v>0</v>
      </c>
      <c r="F137" s="287">
        <v>300</v>
      </c>
      <c r="G137" s="287">
        <v>500</v>
      </c>
      <c r="H137" s="287">
        <v>0</v>
      </c>
      <c r="I137" s="287">
        <v>1525</v>
      </c>
      <c r="J137" s="287">
        <v>75</v>
      </c>
    </row>
    <row r="138" spans="1:10" s="174" customFormat="1" x14ac:dyDescent="0.35">
      <c r="A138" s="166"/>
      <c r="B138" s="180"/>
      <c r="C138" s="292" t="s">
        <v>1994</v>
      </c>
      <c r="D138" s="212">
        <v>0</v>
      </c>
      <c r="E138" s="212">
        <v>0</v>
      </c>
      <c r="F138" s="212">
        <v>0</v>
      </c>
      <c r="G138" s="212">
        <v>0</v>
      </c>
      <c r="H138" s="212">
        <v>0</v>
      </c>
      <c r="I138" s="212">
        <v>0</v>
      </c>
      <c r="J138" s="212">
        <v>0</v>
      </c>
    </row>
    <row r="139" spans="1:10" s="174" customFormat="1" x14ac:dyDescent="0.35">
      <c r="A139" s="166"/>
      <c r="B139" s="188"/>
      <c r="C139" s="293" t="s">
        <v>1995</v>
      </c>
      <c r="D139" s="294">
        <v>0</v>
      </c>
      <c r="E139" s="294">
        <v>0</v>
      </c>
      <c r="F139" s="294">
        <v>300</v>
      </c>
      <c r="G139" s="294">
        <v>500</v>
      </c>
      <c r="H139" s="294">
        <v>0</v>
      </c>
      <c r="I139" s="294">
        <v>1525</v>
      </c>
      <c r="J139" s="294">
        <v>75</v>
      </c>
    </row>
    <row r="140" spans="1:10" s="174" customFormat="1" x14ac:dyDescent="0.35">
      <c r="A140" s="166"/>
    </row>
    <row r="141" spans="1:10" s="174" customFormat="1" x14ac:dyDescent="0.35">
      <c r="A141" s="166"/>
    </row>
    <row r="142" spans="1:10" s="174" customFormat="1" x14ac:dyDescent="0.35">
      <c r="A142" s="166" t="s">
        <v>1996</v>
      </c>
      <c r="B142" s="204" t="s">
        <v>1997</v>
      </c>
    </row>
    <row r="143" spans="1:10" s="174" customFormat="1" x14ac:dyDescent="0.35">
      <c r="A143" s="166"/>
    </row>
    <row r="144" spans="1:10" s="174" customFormat="1" x14ac:dyDescent="0.35">
      <c r="A144" s="166"/>
      <c r="B144" s="295" t="s">
        <v>1998</v>
      </c>
      <c r="C144" s="497" t="s">
        <v>1999</v>
      </c>
      <c r="D144" s="497"/>
      <c r="E144" s="497"/>
      <c r="F144" s="497"/>
      <c r="G144" s="497"/>
    </row>
    <row r="145" spans="1:7" s="174" customFormat="1" ht="14.25" customHeight="1" x14ac:dyDescent="0.35">
      <c r="A145" s="166"/>
      <c r="B145" s="493"/>
      <c r="C145" s="498" t="s">
        <v>2000</v>
      </c>
      <c r="D145" s="498"/>
      <c r="E145" s="498"/>
      <c r="F145" s="498"/>
      <c r="G145" s="498"/>
    </row>
    <row r="146" spans="1:7" s="174" customFormat="1" x14ac:dyDescent="0.35">
      <c r="B146" s="493"/>
      <c r="C146" s="498"/>
      <c r="D146" s="498"/>
      <c r="E146" s="498"/>
      <c r="F146" s="498"/>
      <c r="G146" s="498"/>
    </row>
    <row r="147" spans="1:7" s="174" customFormat="1" x14ac:dyDescent="0.35">
      <c r="B147" s="493"/>
      <c r="C147" s="498"/>
      <c r="D147" s="498"/>
      <c r="E147" s="498"/>
      <c r="F147" s="498"/>
      <c r="G147" s="498"/>
    </row>
    <row r="148" spans="1:7" s="174" customFormat="1" x14ac:dyDescent="0.35">
      <c r="B148" s="493"/>
      <c r="C148" s="498"/>
      <c r="D148" s="498"/>
      <c r="E148" s="498"/>
      <c r="F148" s="498"/>
      <c r="G148" s="498"/>
    </row>
    <row r="149" spans="1:7" s="174" customFormat="1" x14ac:dyDescent="0.35">
      <c r="B149" s="493"/>
      <c r="C149" s="498"/>
      <c r="D149" s="498"/>
      <c r="E149" s="498"/>
      <c r="F149" s="498"/>
      <c r="G149" s="498"/>
    </row>
    <row r="150" spans="1:7" s="174" customFormat="1" x14ac:dyDescent="0.35">
      <c r="B150" s="493"/>
      <c r="C150" s="498"/>
      <c r="D150" s="498"/>
      <c r="E150" s="498"/>
      <c r="F150" s="498"/>
      <c r="G150" s="498"/>
    </row>
    <row r="151" spans="1:7" s="174" customFormat="1" x14ac:dyDescent="0.35">
      <c r="B151" s="493"/>
      <c r="C151" s="498"/>
      <c r="D151" s="498"/>
      <c r="E151" s="498"/>
      <c r="F151" s="498"/>
      <c r="G151" s="498"/>
    </row>
    <row r="152" spans="1:7" s="174" customFormat="1" x14ac:dyDescent="0.35">
      <c r="B152" s="493"/>
      <c r="C152" s="498"/>
      <c r="D152" s="498"/>
      <c r="E152" s="498"/>
      <c r="F152" s="498"/>
      <c r="G152" s="498"/>
    </row>
    <row r="153" spans="1:7" s="174" customFormat="1" x14ac:dyDescent="0.35">
      <c r="B153" s="493"/>
      <c r="C153" s="498"/>
      <c r="D153" s="498"/>
      <c r="E153" s="498"/>
      <c r="F153" s="498"/>
      <c r="G153" s="498"/>
    </row>
    <row r="154" spans="1:7" s="174" customFormat="1" x14ac:dyDescent="0.35">
      <c r="B154" s="493"/>
      <c r="C154" s="498"/>
      <c r="D154" s="498"/>
      <c r="E154" s="498"/>
      <c r="F154" s="498"/>
      <c r="G154" s="498"/>
    </row>
    <row r="155" spans="1:7" s="174" customFormat="1" x14ac:dyDescent="0.35">
      <c r="B155" s="493"/>
      <c r="C155" s="498"/>
      <c r="D155" s="498"/>
      <c r="E155" s="498"/>
      <c r="F155" s="498"/>
      <c r="G155" s="498"/>
    </row>
    <row r="156" spans="1:7" s="174" customFormat="1" x14ac:dyDescent="0.35">
      <c r="B156" s="493"/>
      <c r="C156" s="498"/>
      <c r="D156" s="498"/>
      <c r="E156" s="498"/>
      <c r="F156" s="498"/>
      <c r="G156" s="498"/>
    </row>
    <row r="157" spans="1:7" s="174" customFormat="1" x14ac:dyDescent="0.35">
      <c r="B157" s="493"/>
      <c r="C157" s="498"/>
      <c r="D157" s="498"/>
      <c r="E157" s="498"/>
      <c r="F157" s="498"/>
      <c r="G157" s="498"/>
    </row>
    <row r="158" spans="1:7" s="174" customFormat="1" x14ac:dyDescent="0.35">
      <c r="B158" s="493"/>
      <c r="C158" s="498"/>
      <c r="D158" s="498"/>
      <c r="E158" s="498"/>
      <c r="F158" s="498"/>
      <c r="G158" s="498"/>
    </row>
    <row r="159" spans="1:7" s="174" customFormat="1" x14ac:dyDescent="0.35">
      <c r="B159" s="493"/>
      <c r="C159" s="498"/>
      <c r="D159" s="498"/>
      <c r="E159" s="498"/>
      <c r="F159" s="498"/>
      <c r="G159" s="498"/>
    </row>
    <row r="160" spans="1:7" s="174" customFormat="1" x14ac:dyDescent="0.35">
      <c r="B160" s="493"/>
      <c r="C160" s="498"/>
      <c r="D160" s="498"/>
      <c r="E160" s="498"/>
      <c r="F160" s="498"/>
      <c r="G160" s="498"/>
    </row>
    <row r="161" spans="1:9" s="174" customFormat="1" x14ac:dyDescent="0.35">
      <c r="B161" s="493"/>
      <c r="C161" s="498"/>
      <c r="D161" s="498"/>
      <c r="E161" s="498"/>
      <c r="F161" s="498"/>
      <c r="G161" s="498"/>
    </row>
    <row r="162" spans="1:9" s="174" customFormat="1" x14ac:dyDescent="0.35">
      <c r="B162" s="493"/>
      <c r="C162" s="498"/>
      <c r="D162" s="498"/>
      <c r="E162" s="498"/>
      <c r="F162" s="498"/>
      <c r="G162" s="498"/>
    </row>
    <row r="163" spans="1:9" s="174" customFormat="1" x14ac:dyDescent="0.35">
      <c r="B163" s="493"/>
      <c r="C163" s="498"/>
      <c r="D163" s="498"/>
      <c r="E163" s="498"/>
      <c r="F163" s="498"/>
      <c r="G163" s="498"/>
    </row>
    <row r="164" spans="1:9" s="174" customFormat="1" x14ac:dyDescent="0.35">
      <c r="B164" s="493"/>
      <c r="C164" s="498"/>
      <c r="D164" s="498"/>
      <c r="E164" s="498"/>
      <c r="F164" s="498"/>
      <c r="G164" s="498"/>
    </row>
    <row r="165" spans="1:9" s="174" customFormat="1" x14ac:dyDescent="0.35">
      <c r="B165" s="493"/>
      <c r="C165" s="498"/>
      <c r="D165" s="498"/>
      <c r="E165" s="498"/>
      <c r="F165" s="498"/>
      <c r="G165" s="498"/>
    </row>
    <row r="166" spans="1:9" s="174" customFormat="1" x14ac:dyDescent="0.35">
      <c r="B166" s="493"/>
      <c r="C166" s="498"/>
      <c r="D166" s="498"/>
      <c r="E166" s="498"/>
      <c r="F166" s="498"/>
      <c r="G166" s="498"/>
    </row>
    <row r="167" spans="1:9" s="174" customFormat="1" x14ac:dyDescent="0.35">
      <c r="B167" s="493"/>
      <c r="C167" s="498"/>
      <c r="D167" s="498"/>
      <c r="E167" s="498"/>
      <c r="F167" s="498"/>
      <c r="G167" s="498"/>
    </row>
    <row r="168" spans="1:9" s="174" customFormat="1" x14ac:dyDescent="0.35">
      <c r="B168" s="493"/>
      <c r="C168" s="498"/>
      <c r="D168" s="498"/>
      <c r="E168" s="498"/>
      <c r="F168" s="498"/>
      <c r="G168" s="498"/>
    </row>
    <row r="169" spans="1:9" s="174" customFormat="1" x14ac:dyDescent="0.35">
      <c r="B169" s="493"/>
      <c r="C169" s="498"/>
      <c r="D169" s="498"/>
      <c r="E169" s="498"/>
      <c r="F169" s="498"/>
      <c r="G169" s="498"/>
    </row>
    <row r="170" spans="1:9" s="174" customFormat="1" x14ac:dyDescent="0.35">
      <c r="B170" s="493"/>
      <c r="C170" s="498"/>
      <c r="D170" s="498"/>
      <c r="E170" s="498"/>
      <c r="F170" s="498"/>
      <c r="G170" s="498"/>
    </row>
    <row r="171" spans="1:9" s="174" customFormat="1" x14ac:dyDescent="0.35">
      <c r="B171" s="493"/>
      <c r="C171" s="498"/>
      <c r="D171" s="498"/>
      <c r="E171" s="498"/>
      <c r="F171" s="498"/>
      <c r="G171" s="498"/>
    </row>
    <row r="172" spans="1:9" s="174" customFormat="1" x14ac:dyDescent="0.35">
      <c r="B172" s="493"/>
      <c r="C172" s="498"/>
      <c r="D172" s="498"/>
      <c r="E172" s="498"/>
      <c r="F172" s="498"/>
      <c r="G172" s="498"/>
    </row>
    <row r="173" spans="1:9" s="174" customFormat="1" x14ac:dyDescent="0.35">
      <c r="A173" s="166"/>
      <c r="B173" s="493"/>
      <c r="C173" s="493"/>
      <c r="D173" s="493"/>
      <c r="E173" s="493"/>
      <c r="F173" s="493"/>
      <c r="G173" s="493"/>
    </row>
    <row r="174" spans="1:9" s="174" customFormat="1" x14ac:dyDescent="0.35">
      <c r="A174" s="166"/>
      <c r="B174" s="493"/>
      <c r="C174" s="493"/>
      <c r="D174" s="493"/>
      <c r="E174" s="493"/>
      <c r="F174" s="493"/>
      <c r="G174" s="493"/>
    </row>
    <row r="175" spans="1:9" s="174" customFormat="1" x14ac:dyDescent="0.35">
      <c r="A175" s="166"/>
      <c r="B175" s="493"/>
      <c r="C175" s="493"/>
      <c r="D175" s="493"/>
      <c r="E175" s="493"/>
      <c r="F175" s="493"/>
      <c r="G175" s="493"/>
    </row>
    <row r="176" spans="1:9" x14ac:dyDescent="0.35">
      <c r="A176" s="166"/>
      <c r="B176" s="295" t="s">
        <v>2001</v>
      </c>
      <c r="C176" s="497"/>
      <c r="D176" s="497"/>
      <c r="E176" s="497"/>
      <c r="F176" s="497"/>
      <c r="G176" s="497"/>
      <c r="H176" s="174"/>
      <c r="I176" s="174"/>
    </row>
    <row r="177" spans="1:15" ht="14.25" customHeight="1" x14ac:dyDescent="0.35">
      <c r="A177" s="166"/>
      <c r="B177" s="493"/>
      <c r="C177" s="494" t="s">
        <v>2002</v>
      </c>
      <c r="D177" s="494"/>
      <c r="E177" s="494"/>
      <c r="F177" s="494"/>
      <c r="G177" s="494"/>
      <c r="O177" s="174"/>
    </row>
    <row r="178" spans="1:15" x14ac:dyDescent="0.35">
      <c r="A178" s="166"/>
      <c r="B178" s="493"/>
      <c r="C178" s="494"/>
      <c r="D178" s="494"/>
      <c r="E178" s="494"/>
      <c r="F178" s="494"/>
      <c r="G178" s="494"/>
      <c r="O178" s="174"/>
    </row>
    <row r="179" spans="1:15" x14ac:dyDescent="0.35">
      <c r="A179" s="166"/>
      <c r="B179" s="493"/>
      <c r="C179" s="494"/>
      <c r="D179" s="494"/>
      <c r="E179" s="494"/>
      <c r="F179" s="494"/>
      <c r="G179" s="494"/>
      <c r="O179" s="174"/>
    </row>
    <row r="180" spans="1:15" x14ac:dyDescent="0.35">
      <c r="A180" s="166"/>
      <c r="B180" s="493"/>
      <c r="C180" s="494"/>
      <c r="D180" s="494"/>
      <c r="E180" s="494"/>
      <c r="F180" s="494"/>
      <c r="G180" s="494"/>
      <c r="O180" s="174"/>
    </row>
    <row r="181" spans="1:15" x14ac:dyDescent="0.35">
      <c r="A181" s="166"/>
      <c r="B181" s="493"/>
      <c r="C181" s="494"/>
      <c r="D181" s="494"/>
      <c r="E181" s="494"/>
      <c r="F181" s="494"/>
      <c r="G181" s="494"/>
      <c r="O181" s="174"/>
    </row>
    <row r="182" spans="1:15" x14ac:dyDescent="0.35">
      <c r="A182" s="166"/>
      <c r="B182" s="493"/>
      <c r="C182" s="494"/>
      <c r="D182" s="494"/>
      <c r="E182" s="494"/>
      <c r="F182" s="494"/>
      <c r="G182" s="494"/>
      <c r="O182" s="174"/>
    </row>
    <row r="183" spans="1:15" x14ac:dyDescent="0.35">
      <c r="A183" s="166"/>
      <c r="B183" s="493"/>
      <c r="C183" s="494"/>
      <c r="D183" s="494"/>
      <c r="E183" s="494"/>
      <c r="F183" s="494"/>
      <c r="G183" s="494"/>
      <c r="O183" s="174"/>
    </row>
    <row r="184" spans="1:15" x14ac:dyDescent="0.35">
      <c r="B184" s="493"/>
      <c r="C184" s="494"/>
      <c r="D184" s="494"/>
      <c r="E184" s="494"/>
      <c r="F184" s="494"/>
      <c r="G184" s="494"/>
      <c r="O184" s="174"/>
    </row>
    <row r="185" spans="1:15" x14ac:dyDescent="0.35">
      <c r="B185" s="493"/>
      <c r="C185" s="494"/>
      <c r="D185" s="494"/>
      <c r="E185" s="494"/>
      <c r="F185" s="494"/>
      <c r="G185" s="494"/>
      <c r="O185" s="174"/>
    </row>
    <row r="186" spans="1:15" x14ac:dyDescent="0.35">
      <c r="B186" s="493"/>
      <c r="C186" s="494"/>
      <c r="D186" s="494"/>
      <c r="E186" s="494"/>
      <c r="F186" s="494"/>
      <c r="G186" s="494"/>
      <c r="O186" s="174"/>
    </row>
    <row r="187" spans="1:15" x14ac:dyDescent="0.35">
      <c r="B187" s="493"/>
      <c r="C187" s="494"/>
      <c r="D187" s="494"/>
      <c r="E187" s="494"/>
      <c r="F187" s="494"/>
      <c r="G187" s="494"/>
      <c r="O187" s="174"/>
    </row>
    <row r="188" spans="1:15" x14ac:dyDescent="0.35">
      <c r="B188" s="493"/>
      <c r="C188" s="494"/>
      <c r="D188" s="494"/>
      <c r="E188" s="494"/>
      <c r="F188" s="494"/>
      <c r="G188" s="494"/>
      <c r="O188" s="174"/>
    </row>
    <row r="189" spans="1:15" x14ac:dyDescent="0.35">
      <c r="C189" s="296"/>
      <c r="D189" s="296"/>
      <c r="E189" s="296"/>
      <c r="F189" s="296"/>
      <c r="G189" s="296"/>
      <c r="O189" s="174"/>
    </row>
    <row r="190" spans="1:15" x14ac:dyDescent="0.35">
      <c r="C190" s="296"/>
      <c r="D190" s="296"/>
      <c r="E190" s="296"/>
      <c r="F190" s="296"/>
      <c r="G190" s="296"/>
      <c r="O190" s="174"/>
    </row>
    <row r="191" spans="1:15" x14ac:dyDescent="0.35">
      <c r="A191" s="166" t="s">
        <v>2003</v>
      </c>
      <c r="B191" s="204" t="s">
        <v>2004</v>
      </c>
      <c r="C191" s="174"/>
      <c r="D191" s="174"/>
      <c r="E191" s="174"/>
      <c r="F191" s="296"/>
      <c r="O191" s="174"/>
    </row>
    <row r="192" spans="1:15" x14ac:dyDescent="0.35">
      <c r="A192" s="166"/>
      <c r="B192" s="174"/>
      <c r="C192" s="174"/>
      <c r="D192" s="193" t="s">
        <v>1954</v>
      </c>
      <c r="E192" s="174"/>
      <c r="F192" s="296"/>
      <c r="O192" s="174"/>
    </row>
    <row r="193" spans="1:15" x14ac:dyDescent="0.35">
      <c r="A193" s="166"/>
      <c r="B193" s="174"/>
      <c r="C193" s="174"/>
      <c r="D193" s="297" t="s">
        <v>2005</v>
      </c>
      <c r="E193" s="174"/>
      <c r="F193" s="296"/>
      <c r="O193" s="174"/>
    </row>
    <row r="194" spans="1:15" x14ac:dyDescent="0.35">
      <c r="A194" s="166"/>
      <c r="B194" s="180" t="s">
        <v>2006</v>
      </c>
      <c r="C194" s="249"/>
      <c r="D194" s="298"/>
      <c r="E194" s="174"/>
      <c r="F194" s="296"/>
      <c r="O194" s="174"/>
    </row>
    <row r="195" spans="1:15" x14ac:dyDescent="0.35">
      <c r="A195" s="166"/>
      <c r="B195" s="185" t="s">
        <v>2007</v>
      </c>
      <c r="C195" s="251"/>
      <c r="D195" s="299"/>
      <c r="E195" s="174"/>
      <c r="F195" s="296"/>
      <c r="O195" s="174"/>
    </row>
    <row r="196" spans="1:15" x14ac:dyDescent="0.35">
      <c r="A196" s="166"/>
      <c r="B196" s="185" t="s">
        <v>2008</v>
      </c>
      <c r="C196" s="251"/>
      <c r="D196" s="299"/>
      <c r="E196" s="174"/>
      <c r="F196" s="296"/>
    </row>
    <row r="197" spans="1:15" x14ac:dyDescent="0.35">
      <c r="A197" s="166"/>
      <c r="B197" s="185" t="s">
        <v>1939</v>
      </c>
      <c r="C197" s="300" t="s">
        <v>2009</v>
      </c>
      <c r="D197" s="301">
        <v>9.9762810000000049E-2</v>
      </c>
      <c r="E197" s="174"/>
      <c r="F197" s="296"/>
      <c r="J197" s="174"/>
      <c r="K197" s="174"/>
    </row>
    <row r="198" spans="1:15" x14ac:dyDescent="0.35">
      <c r="A198" s="166"/>
      <c r="B198" s="188"/>
      <c r="C198" s="302" t="s">
        <v>263</v>
      </c>
      <c r="D198" s="254">
        <v>52.516875370000008</v>
      </c>
      <c r="E198" s="174"/>
      <c r="F198" s="296"/>
      <c r="J198" s="174"/>
      <c r="K198" s="174"/>
    </row>
    <row r="199" spans="1:15" x14ac:dyDescent="0.35">
      <c r="A199" s="166"/>
      <c r="B199" s="248"/>
      <c r="C199" s="303" t="s">
        <v>2010</v>
      </c>
      <c r="D199" s="304">
        <v>52.61663818000001</v>
      </c>
      <c r="E199" s="174"/>
      <c r="F199" s="296"/>
      <c r="J199" s="174"/>
      <c r="K199" s="174"/>
    </row>
    <row r="200" spans="1:15" x14ac:dyDescent="0.35">
      <c r="A200" s="166"/>
      <c r="B200" s="248"/>
      <c r="C200" s="303" t="s">
        <v>2011</v>
      </c>
      <c r="D200" s="305">
        <v>2.1923599241666671E-2</v>
      </c>
      <c r="E200" s="174"/>
      <c r="F200" s="296"/>
      <c r="J200" s="174"/>
      <c r="K200" s="174"/>
      <c r="L200" s="166"/>
      <c r="M200" s="174"/>
      <c r="N200" s="174"/>
      <c r="O200" s="174"/>
    </row>
    <row r="201" spans="1:15" x14ac:dyDescent="0.35">
      <c r="A201" s="166"/>
      <c r="B201" s="205"/>
      <c r="C201" s="163"/>
      <c r="D201" s="174"/>
      <c r="E201" s="174"/>
      <c r="F201" s="296"/>
    </row>
    <row r="202" spans="1:15" x14ac:dyDescent="0.35">
      <c r="A202" s="166"/>
      <c r="B202" s="167" t="s">
        <v>2012</v>
      </c>
      <c r="C202" s="291"/>
      <c r="D202" s="168"/>
      <c r="E202" s="175" t="s">
        <v>2013</v>
      </c>
      <c r="F202" s="296"/>
    </row>
    <row r="203" spans="1:15" x14ac:dyDescent="0.35">
      <c r="A203" s="166"/>
      <c r="B203" s="306"/>
      <c r="C203" s="307" t="s">
        <v>2014</v>
      </c>
      <c r="D203" s="171"/>
      <c r="E203" s="233"/>
      <c r="F203" s="296"/>
    </row>
    <row r="204" spans="1:15" x14ac:dyDescent="0.35">
      <c r="A204" s="166"/>
      <c r="B204" s="205"/>
      <c r="C204" s="163"/>
      <c r="D204" s="174"/>
      <c r="E204" s="174"/>
      <c r="F204" s="296"/>
    </row>
    <row r="205" spans="1:15" x14ac:dyDescent="0.35">
      <c r="A205" s="166"/>
      <c r="B205" s="174"/>
      <c r="C205" s="174"/>
      <c r="D205" s="174"/>
      <c r="E205" s="174"/>
      <c r="F205" s="296"/>
    </row>
    <row r="206" spans="1:15" x14ac:dyDescent="0.35">
      <c r="A206" s="166" t="s">
        <v>2015</v>
      </c>
      <c r="B206" s="204" t="s">
        <v>2016</v>
      </c>
      <c r="C206" s="174"/>
      <c r="D206" s="174"/>
      <c r="E206" s="174"/>
      <c r="F206" s="296"/>
    </row>
    <row r="207" spans="1:15" x14ac:dyDescent="0.35">
      <c r="A207" s="166"/>
      <c r="B207" s="174"/>
      <c r="C207" s="174"/>
      <c r="D207" s="174"/>
      <c r="E207" s="174"/>
      <c r="F207" s="174"/>
      <c r="H207" s="174"/>
      <c r="I207" s="174"/>
    </row>
    <row r="208" spans="1:15" x14ac:dyDescent="0.35">
      <c r="A208" s="166"/>
      <c r="B208" s="174"/>
      <c r="C208" s="175" t="s">
        <v>1954</v>
      </c>
      <c r="D208" s="176" t="s">
        <v>2017</v>
      </c>
      <c r="E208" s="174"/>
    </row>
    <row r="209" spans="1:5" x14ac:dyDescent="0.35">
      <c r="A209" s="166"/>
      <c r="B209" s="235" t="s">
        <v>2018</v>
      </c>
      <c r="C209" s="308">
        <v>9.9762810000000049E-2</v>
      </c>
      <c r="D209" s="309"/>
      <c r="E209" s="174"/>
    </row>
    <row r="210" spans="1:5" x14ac:dyDescent="0.35">
      <c r="A210" s="166"/>
      <c r="B210" s="239" t="s">
        <v>2019</v>
      </c>
      <c r="C210" s="310">
        <v>52.516875370000008</v>
      </c>
      <c r="D210" s="311"/>
      <c r="E210" s="174"/>
    </row>
    <row r="211" spans="1:5" x14ac:dyDescent="0.35">
      <c r="A211" s="166"/>
      <c r="B211" s="243" t="s">
        <v>2020</v>
      </c>
      <c r="C211" s="312"/>
      <c r="D211" s="313"/>
      <c r="E211" s="174"/>
    </row>
    <row r="212" spans="1:5" x14ac:dyDescent="0.35">
      <c r="A212" s="166"/>
      <c r="B212" s="248" t="s">
        <v>265</v>
      </c>
      <c r="C212" s="304">
        <v>52.61663818000001</v>
      </c>
      <c r="D212" s="314"/>
      <c r="E212" s="174"/>
    </row>
    <row r="213" spans="1:5" x14ac:dyDescent="0.35">
      <c r="A213" s="166"/>
      <c r="B213" s="174"/>
      <c r="C213" s="174"/>
      <c r="D213" s="174"/>
      <c r="E213" s="174"/>
    </row>
    <row r="214" spans="1:5" x14ac:dyDescent="0.35">
      <c r="A214" s="174"/>
      <c r="B214" s="174"/>
    </row>
  </sheetData>
  <mergeCells count="19">
    <mergeCell ref="B177:B188"/>
    <mergeCell ref="C177:G188"/>
    <mergeCell ref="B100:J100"/>
    <mergeCell ref="D105:D106"/>
    <mergeCell ref="E105:E106"/>
    <mergeCell ref="F105:F106"/>
    <mergeCell ref="B111:C111"/>
    <mergeCell ref="B113:C113"/>
    <mergeCell ref="C144:G144"/>
    <mergeCell ref="B145:B175"/>
    <mergeCell ref="C145:G172"/>
    <mergeCell ref="C173:G175"/>
    <mergeCell ref="C176:G176"/>
    <mergeCell ref="B66:C68"/>
    <mergeCell ref="B1:J1"/>
    <mergeCell ref="B6:J6"/>
    <mergeCell ref="B28:J28"/>
    <mergeCell ref="E43:E45"/>
    <mergeCell ref="F43:F45"/>
  </mergeCells>
  <hyperlinks>
    <hyperlink ref="E10" r:id="rId1" xr:uid="{0C626197-DC99-4A93-BA17-0E8E611C462F}"/>
    <hyperlink ref="E36" r:id="rId2" xr:uid="{2012046F-38DB-48E8-B43D-73E26BF597EA}"/>
    <hyperlink ref="E34" r:id="rId3" xr:uid="{BF1F8F93-72D3-4508-BF93-1EA51AA212A5}"/>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4887-5E81-49B0-96C5-4B3505A2ED01}">
  <sheetPr>
    <tabColor theme="4"/>
  </sheetPr>
  <dimension ref="A1:K168"/>
  <sheetViews>
    <sheetView topLeftCell="A133" zoomScale="72" workbookViewId="0">
      <selection activeCell="E34" sqref="E34"/>
    </sheetView>
  </sheetViews>
  <sheetFormatPr baseColWidth="10" defaultRowHeight="14.5" x14ac:dyDescent="0.35"/>
  <cols>
    <col min="2" max="2" width="34.453125" bestFit="1" customWidth="1"/>
    <col min="3" max="3" width="19.81640625" customWidth="1"/>
    <col min="4" max="4" width="21.54296875" bestFit="1" customWidth="1"/>
    <col min="5" max="5" width="15.1796875" bestFit="1" customWidth="1"/>
    <col min="6" max="6" width="17.1796875" bestFit="1" customWidth="1"/>
    <col min="7" max="7" width="12.81640625" bestFit="1" customWidth="1"/>
  </cols>
  <sheetData>
    <row r="1" spans="1:10" x14ac:dyDescent="0.35">
      <c r="A1" s="162"/>
      <c r="B1" s="491" t="s">
        <v>1891</v>
      </c>
      <c r="C1" s="491"/>
      <c r="D1" s="491"/>
      <c r="E1" s="491"/>
      <c r="F1" s="491"/>
      <c r="G1" s="491"/>
      <c r="H1" s="491"/>
      <c r="I1" s="491"/>
      <c r="J1" s="491"/>
    </row>
    <row r="3" spans="1:10" x14ac:dyDescent="0.35">
      <c r="B3" s="163" t="s">
        <v>1892</v>
      </c>
      <c r="C3" s="164" t="s">
        <v>164</v>
      </c>
    </row>
    <row r="4" spans="1:10" x14ac:dyDescent="0.35">
      <c r="B4" s="163" t="s">
        <v>1893</v>
      </c>
      <c r="C4" s="165">
        <v>44742</v>
      </c>
    </row>
    <row r="6" spans="1:10" x14ac:dyDescent="0.35">
      <c r="A6" s="162">
        <v>4</v>
      </c>
      <c r="B6" s="491" t="s">
        <v>2021</v>
      </c>
      <c r="C6" s="491"/>
      <c r="D6" s="491"/>
      <c r="E6" s="491"/>
      <c r="F6" s="491"/>
      <c r="G6" s="491"/>
      <c r="H6" s="491"/>
      <c r="I6" s="491"/>
      <c r="J6" s="491"/>
    </row>
    <row r="8" spans="1:10" x14ac:dyDescent="0.35">
      <c r="A8" s="166" t="s">
        <v>2022</v>
      </c>
      <c r="B8" s="499" t="s">
        <v>2023</v>
      </c>
      <c r="C8" s="499"/>
      <c r="D8" s="499"/>
      <c r="E8" s="499"/>
      <c r="F8" s="499"/>
      <c r="G8" s="499"/>
      <c r="H8" s="499"/>
      <c r="I8" s="499"/>
      <c r="J8" s="499"/>
    </row>
    <row r="9" spans="1:10" x14ac:dyDescent="0.35">
      <c r="A9" s="166"/>
      <c r="B9" s="174"/>
      <c r="C9" s="174"/>
      <c r="D9" s="174"/>
      <c r="E9" s="174"/>
      <c r="F9" s="166"/>
      <c r="G9" s="174"/>
      <c r="H9" s="174"/>
      <c r="I9" s="174"/>
    </row>
    <row r="10" spans="1:10" x14ac:dyDescent="0.35">
      <c r="A10" s="166"/>
      <c r="B10" s="174"/>
      <c r="C10" s="500" t="s">
        <v>2024</v>
      </c>
      <c r="D10" s="174"/>
      <c r="E10" s="174"/>
      <c r="F10" s="166"/>
      <c r="G10" s="174"/>
      <c r="H10" s="174"/>
      <c r="I10" s="174"/>
    </row>
    <row r="11" spans="1:10" x14ac:dyDescent="0.35">
      <c r="A11" s="166"/>
      <c r="B11" s="174"/>
      <c r="C11" s="500"/>
      <c r="D11" s="174"/>
      <c r="E11" s="174"/>
      <c r="F11" s="174"/>
      <c r="G11" s="174"/>
      <c r="H11" s="174"/>
      <c r="I11" s="174"/>
    </row>
    <row r="12" spans="1:10" x14ac:dyDescent="0.35">
      <c r="A12" s="166"/>
      <c r="B12" s="167" t="s">
        <v>2025</v>
      </c>
      <c r="C12" s="315">
        <v>0.98573979318458094</v>
      </c>
      <c r="D12" s="316"/>
      <c r="E12" s="174"/>
      <c r="F12" s="174"/>
      <c r="G12" s="174"/>
      <c r="H12" s="174"/>
      <c r="I12" s="174"/>
    </row>
    <row r="13" spans="1:10" x14ac:dyDescent="0.35">
      <c r="A13" s="166"/>
      <c r="B13" s="167" t="s">
        <v>2026</v>
      </c>
      <c r="C13" s="317">
        <v>1.1539445836923525E-4</v>
      </c>
      <c r="D13" s="318" t="e">
        <f>SUM(D14:D18)</f>
        <v>#VALUE!</v>
      </c>
      <c r="E13" s="174"/>
      <c r="F13" s="174"/>
      <c r="G13" s="174"/>
      <c r="H13" s="174"/>
      <c r="I13" s="174"/>
    </row>
    <row r="14" spans="1:10" x14ac:dyDescent="0.35">
      <c r="A14" s="166"/>
      <c r="B14" s="319" t="s">
        <v>2027</v>
      </c>
      <c r="C14" s="315">
        <v>4.1311490653307566E-5</v>
      </c>
      <c r="D14" s="320" t="e">
        <v>#VALUE!</v>
      </c>
      <c r="E14" s="174"/>
      <c r="F14" s="174"/>
      <c r="G14" s="174"/>
      <c r="H14" s="174"/>
      <c r="I14" s="174"/>
    </row>
    <row r="15" spans="1:10" x14ac:dyDescent="0.35">
      <c r="A15" s="166"/>
      <c r="B15" s="321" t="s">
        <v>2028</v>
      </c>
      <c r="C15" s="315">
        <v>2.5951916664332316E-5</v>
      </c>
      <c r="D15" s="318" t="e">
        <v>#VALUE!</v>
      </c>
      <c r="E15" s="174"/>
      <c r="F15" s="174"/>
      <c r="G15" s="174"/>
      <c r="H15" s="174"/>
      <c r="I15" s="174"/>
    </row>
    <row r="16" spans="1:10" x14ac:dyDescent="0.35">
      <c r="A16" s="166"/>
      <c r="B16" s="321" t="s">
        <v>2029</v>
      </c>
      <c r="C16" s="315">
        <v>2.2161044519185434E-5</v>
      </c>
      <c r="D16" s="318" t="e">
        <v>#VALUE!</v>
      </c>
      <c r="E16" s="174"/>
      <c r="F16" s="174"/>
      <c r="G16" s="174"/>
      <c r="H16" s="174"/>
      <c r="I16" s="174"/>
    </row>
    <row r="17" spans="1:10" x14ac:dyDescent="0.35">
      <c r="A17" s="166"/>
      <c r="B17" s="321" t="s">
        <v>2030</v>
      </c>
      <c r="C17" s="315">
        <v>2.1843600885687342E-5</v>
      </c>
      <c r="D17" s="318" t="e">
        <v>#VALUE!</v>
      </c>
      <c r="E17" s="174"/>
      <c r="F17" s="174"/>
      <c r="G17" s="174"/>
      <c r="H17" s="174"/>
      <c r="I17" s="174"/>
    </row>
    <row r="18" spans="1:10" x14ac:dyDescent="0.35">
      <c r="A18" s="166"/>
      <c r="B18" s="322" t="s">
        <v>2031</v>
      </c>
      <c r="C18" s="315">
        <v>4.1264056467225898E-6</v>
      </c>
      <c r="D18" s="318" t="e">
        <v>#VALUE!</v>
      </c>
      <c r="E18" s="174"/>
      <c r="F18" s="174"/>
      <c r="G18" s="174"/>
      <c r="H18" s="174"/>
      <c r="I18" s="174"/>
    </row>
    <row r="19" spans="1:10" x14ac:dyDescent="0.35">
      <c r="A19" s="166"/>
      <c r="B19" s="323" t="s">
        <v>2032</v>
      </c>
      <c r="C19" s="317">
        <v>2.5970006532409932E-5</v>
      </c>
      <c r="D19" s="174"/>
      <c r="E19" s="174"/>
      <c r="F19" s="174"/>
      <c r="G19" s="174"/>
      <c r="H19" s="174"/>
      <c r="I19" s="174"/>
    </row>
    <row r="20" spans="1:10" x14ac:dyDescent="0.35">
      <c r="A20" s="166"/>
      <c r="B20" s="174"/>
      <c r="C20" s="174"/>
      <c r="D20" s="174"/>
      <c r="E20" s="174"/>
      <c r="F20" s="174"/>
      <c r="G20" s="174"/>
      <c r="H20" s="174"/>
      <c r="I20" s="174"/>
    </row>
    <row r="21" spans="1:10" x14ac:dyDescent="0.35">
      <c r="A21" s="166"/>
      <c r="B21" s="174"/>
      <c r="C21" s="174"/>
      <c r="D21" s="174"/>
      <c r="E21" s="174"/>
      <c r="F21" s="174"/>
      <c r="G21" s="174"/>
      <c r="H21" s="174"/>
      <c r="I21" s="174"/>
    </row>
    <row r="22" spans="1:10" x14ac:dyDescent="0.35">
      <c r="A22" s="166" t="s">
        <v>2033</v>
      </c>
      <c r="B22" s="499" t="s">
        <v>2034</v>
      </c>
      <c r="C22" s="499"/>
      <c r="D22" s="499"/>
      <c r="E22" s="499"/>
      <c r="F22" s="499"/>
      <c r="G22" s="499"/>
      <c r="H22" s="499"/>
      <c r="I22" s="499"/>
      <c r="J22" s="499"/>
    </row>
    <row r="23" spans="1:10" x14ac:dyDescent="0.35">
      <c r="A23" s="166"/>
      <c r="B23" s="324"/>
      <c r="C23" s="205"/>
      <c r="D23" s="174"/>
      <c r="E23" s="174"/>
      <c r="F23" s="174"/>
      <c r="G23" s="174"/>
      <c r="H23" s="174"/>
      <c r="I23" s="174"/>
    </row>
    <row r="24" spans="1:10" x14ac:dyDescent="0.35">
      <c r="A24" s="166"/>
      <c r="B24" s="175" t="s">
        <v>2035</v>
      </c>
      <c r="C24" s="175" t="s">
        <v>191</v>
      </c>
      <c r="D24" s="175" t="s">
        <v>2036</v>
      </c>
      <c r="E24" s="207"/>
      <c r="F24" s="325"/>
      <c r="G24" s="207"/>
      <c r="H24" s="326"/>
      <c r="I24" s="166"/>
    </row>
    <row r="25" spans="1:10" x14ac:dyDescent="0.35">
      <c r="A25" s="166"/>
      <c r="B25" s="210" t="s">
        <v>2037</v>
      </c>
      <c r="C25" s="327" t="s">
        <v>163</v>
      </c>
      <c r="D25" s="328">
        <v>1.1678939128705593E-4</v>
      </c>
      <c r="E25" s="325"/>
      <c r="F25" s="174"/>
      <c r="G25" s="325"/>
      <c r="H25" s="174"/>
      <c r="I25" s="174"/>
    </row>
    <row r="26" spans="1:10" x14ac:dyDescent="0.35">
      <c r="A26" s="166"/>
      <c r="B26" s="213" t="s">
        <v>1149</v>
      </c>
      <c r="C26" s="239"/>
      <c r="D26" s="329">
        <v>0</v>
      </c>
      <c r="E26" s="174"/>
      <c r="F26" s="174"/>
      <c r="G26" s="174"/>
      <c r="H26" s="174"/>
      <c r="I26" s="174"/>
    </row>
    <row r="27" spans="1:10" x14ac:dyDescent="0.35">
      <c r="A27" s="166"/>
      <c r="B27" s="218"/>
      <c r="C27" s="243"/>
      <c r="D27" s="330"/>
      <c r="E27" s="174"/>
      <c r="F27" s="174"/>
      <c r="G27" s="174"/>
      <c r="H27" s="174"/>
      <c r="I27" s="174"/>
    </row>
    <row r="28" spans="1:10" x14ac:dyDescent="0.35">
      <c r="A28" s="166"/>
      <c r="B28" s="207"/>
      <c r="C28" s="207"/>
      <c r="D28" s="174"/>
      <c r="E28" s="174"/>
      <c r="F28" s="174"/>
      <c r="G28" s="174"/>
      <c r="H28" s="174"/>
      <c r="I28" s="174"/>
    </row>
    <row r="29" spans="1:10" x14ac:dyDescent="0.35">
      <c r="A29" s="166"/>
      <c r="B29" s="207"/>
      <c r="C29" s="207"/>
      <c r="D29" s="174"/>
      <c r="E29" s="174"/>
      <c r="F29" s="174"/>
      <c r="G29" s="174"/>
      <c r="H29" s="174"/>
      <c r="I29" s="174"/>
    </row>
    <row r="30" spans="1:10" x14ac:dyDescent="0.35">
      <c r="A30" s="166" t="s">
        <v>2038</v>
      </c>
      <c r="B30" s="499" t="s">
        <v>2039</v>
      </c>
      <c r="C30" s="499"/>
      <c r="D30" s="499"/>
      <c r="E30" s="499"/>
      <c r="F30" s="499"/>
      <c r="G30" s="499"/>
      <c r="H30" s="499"/>
      <c r="I30" s="499"/>
      <c r="J30" s="499"/>
    </row>
    <row r="31" spans="1:10" x14ac:dyDescent="0.35">
      <c r="A31" s="166"/>
      <c r="B31" s="207"/>
      <c r="C31" s="207"/>
      <c r="D31" s="174"/>
      <c r="E31" s="174"/>
      <c r="F31" s="174"/>
      <c r="G31" s="174"/>
      <c r="H31" s="174"/>
      <c r="I31" s="174"/>
    </row>
    <row r="32" spans="1:10" x14ac:dyDescent="0.35">
      <c r="A32" s="166"/>
      <c r="B32" s="331" t="s">
        <v>2040</v>
      </c>
      <c r="C32" s="332"/>
      <c r="D32" s="333" t="s">
        <v>2036</v>
      </c>
      <c r="E32" s="334"/>
      <c r="F32" s="174"/>
      <c r="G32" s="174"/>
      <c r="H32" s="174"/>
      <c r="I32" s="174"/>
    </row>
    <row r="33" spans="1:9" x14ac:dyDescent="0.35">
      <c r="A33" s="166"/>
      <c r="B33" s="180" t="s">
        <v>823</v>
      </c>
      <c r="C33" s="211"/>
      <c r="D33" s="335">
        <v>6.8318723162597697E-2</v>
      </c>
      <c r="E33" s="334"/>
      <c r="F33" s="174"/>
      <c r="G33" s="336"/>
      <c r="H33" s="174"/>
      <c r="I33" s="174"/>
    </row>
    <row r="34" spans="1:9" x14ac:dyDescent="0.35">
      <c r="A34" s="166"/>
      <c r="B34" s="185" t="s">
        <v>825</v>
      </c>
      <c r="C34" s="251"/>
      <c r="D34" s="337">
        <v>0.10133578252706463</v>
      </c>
      <c r="E34" s="334"/>
      <c r="F34" s="174"/>
      <c r="G34" s="336"/>
    </row>
    <row r="35" spans="1:9" x14ac:dyDescent="0.35">
      <c r="A35" s="166"/>
      <c r="B35" s="185" t="s">
        <v>827</v>
      </c>
      <c r="C35" s="251"/>
      <c r="D35" s="337">
        <v>0.1072883601545674</v>
      </c>
      <c r="E35" s="334"/>
      <c r="F35" s="174"/>
      <c r="G35" s="336"/>
      <c r="H35" s="174"/>
      <c r="I35" s="174"/>
    </row>
    <row r="36" spans="1:9" x14ac:dyDescent="0.35">
      <c r="A36" s="166"/>
      <c r="B36" s="185" t="s">
        <v>829</v>
      </c>
      <c r="C36" s="251"/>
      <c r="D36" s="337">
        <v>3.0022508375166738E-2</v>
      </c>
      <c r="E36" s="334"/>
      <c r="F36" s="174"/>
      <c r="G36" s="336"/>
      <c r="H36" s="174"/>
      <c r="I36" s="174"/>
    </row>
    <row r="37" spans="1:9" x14ac:dyDescent="0.35">
      <c r="A37" s="166"/>
      <c r="B37" s="185" t="s">
        <v>831</v>
      </c>
      <c r="C37" s="251"/>
      <c r="D37" s="337">
        <v>4.7027490303804008E-2</v>
      </c>
      <c r="E37" s="334"/>
      <c r="F37" s="174"/>
    </row>
    <row r="38" spans="1:9" x14ac:dyDescent="0.35">
      <c r="A38" s="166"/>
      <c r="B38" s="185" t="s">
        <v>833</v>
      </c>
      <c r="C38" s="251"/>
      <c r="D38" s="337">
        <v>2.8046218818430464E-2</v>
      </c>
      <c r="E38" s="334"/>
      <c r="F38" s="174"/>
    </row>
    <row r="39" spans="1:9" x14ac:dyDescent="0.35">
      <c r="A39" s="166"/>
      <c r="B39" s="185" t="s">
        <v>835</v>
      </c>
      <c r="C39" s="251"/>
      <c r="D39" s="337">
        <v>0.18446303043893855</v>
      </c>
      <c r="E39" s="334"/>
      <c r="F39" s="174"/>
    </row>
    <row r="40" spans="1:9" x14ac:dyDescent="0.35">
      <c r="A40" s="166"/>
      <c r="B40" s="185" t="s">
        <v>837</v>
      </c>
      <c r="C40" s="251"/>
      <c r="D40" s="337">
        <v>0.10982221883081507</v>
      </c>
      <c r="E40" s="334"/>
      <c r="F40" s="174"/>
    </row>
    <row r="41" spans="1:9" x14ac:dyDescent="0.35">
      <c r="A41" s="166"/>
      <c r="B41" s="185" t="s">
        <v>839</v>
      </c>
      <c r="C41" s="251"/>
      <c r="D41" s="337">
        <v>0.10498251847306395</v>
      </c>
      <c r="E41" s="334"/>
      <c r="F41" s="174"/>
    </row>
    <row r="42" spans="1:9" x14ac:dyDescent="0.35">
      <c r="A42" s="166"/>
      <c r="B42" s="185" t="s">
        <v>841</v>
      </c>
      <c r="C42" s="251"/>
      <c r="D42" s="337">
        <v>4.0773690873848342E-2</v>
      </c>
      <c r="E42" s="334"/>
      <c r="F42" s="174"/>
    </row>
    <row r="43" spans="1:9" x14ac:dyDescent="0.35">
      <c r="A43" s="166"/>
      <c r="B43" s="185" t="s">
        <v>843</v>
      </c>
      <c r="C43" s="251"/>
      <c r="D43" s="337">
        <v>5.6106727047214609E-2</v>
      </c>
      <c r="E43" s="334"/>
      <c r="F43" s="174"/>
    </row>
    <row r="44" spans="1:9" x14ac:dyDescent="0.35">
      <c r="A44" s="166"/>
      <c r="B44" s="185" t="s">
        <v>845</v>
      </c>
      <c r="C44" s="251"/>
      <c r="D44" s="337">
        <v>0.12181273099448769</v>
      </c>
      <c r="E44" s="334"/>
      <c r="F44" s="174"/>
    </row>
    <row r="45" spans="1:9" x14ac:dyDescent="0.35">
      <c r="A45" s="166"/>
      <c r="B45" s="185" t="s">
        <v>1149</v>
      </c>
      <c r="C45" s="251"/>
      <c r="D45" s="337">
        <v>0</v>
      </c>
      <c r="E45" s="334"/>
      <c r="F45" s="174"/>
    </row>
    <row r="46" spans="1:9" x14ac:dyDescent="0.35">
      <c r="A46" s="166"/>
      <c r="B46" s="188" t="s">
        <v>848</v>
      </c>
      <c r="C46" s="253"/>
      <c r="D46" s="338">
        <v>0</v>
      </c>
      <c r="E46" s="334"/>
      <c r="F46" s="174"/>
    </row>
    <row r="47" spans="1:9" x14ac:dyDescent="0.35">
      <c r="A47" s="166"/>
      <c r="B47" s="207"/>
      <c r="C47" s="207"/>
      <c r="E47" s="174"/>
      <c r="F47" s="174"/>
    </row>
    <row r="48" spans="1:9" x14ac:dyDescent="0.35">
      <c r="A48" s="166"/>
      <c r="B48" s="174"/>
      <c r="C48" s="174"/>
      <c r="D48" s="174"/>
      <c r="E48" s="174"/>
      <c r="F48" s="174"/>
      <c r="G48" s="174"/>
      <c r="H48" s="174"/>
      <c r="I48" s="174"/>
    </row>
    <row r="49" spans="1:10" x14ac:dyDescent="0.35">
      <c r="A49" s="166" t="s">
        <v>2041</v>
      </c>
      <c r="B49" s="499" t="s">
        <v>2042</v>
      </c>
      <c r="C49" s="499"/>
      <c r="D49" s="499"/>
      <c r="E49" s="499"/>
      <c r="F49" s="499"/>
      <c r="G49" s="499"/>
      <c r="H49" s="499"/>
      <c r="I49" s="499"/>
      <c r="J49" s="499"/>
    </row>
    <row r="50" spans="1:10" x14ac:dyDescent="0.35">
      <c r="A50" s="166"/>
      <c r="B50" s="204"/>
      <c r="C50" s="205"/>
      <c r="D50" s="205"/>
      <c r="E50" s="205"/>
      <c r="F50" s="205"/>
      <c r="G50" s="205"/>
      <c r="H50" s="205"/>
    </row>
    <row r="51" spans="1:10" x14ac:dyDescent="0.35">
      <c r="A51" s="166"/>
      <c r="B51" s="497" t="s">
        <v>2043</v>
      </c>
      <c r="C51" s="497"/>
      <c r="D51" s="305">
        <v>0.54788101223002905</v>
      </c>
      <c r="E51" s="339"/>
      <c r="F51" s="205"/>
      <c r="G51" s="205"/>
      <c r="H51" s="205"/>
    </row>
    <row r="52" spans="1:10" x14ac:dyDescent="0.35">
      <c r="A52" s="166"/>
      <c r="B52" s="174"/>
      <c r="C52" s="174"/>
      <c r="D52" s="174"/>
      <c r="E52" s="501"/>
      <c r="F52" s="501"/>
      <c r="G52" s="205"/>
      <c r="H52" s="205"/>
    </row>
    <row r="53" spans="1:10" x14ac:dyDescent="0.35">
      <c r="A53" s="166"/>
      <c r="B53" s="167"/>
      <c r="C53" s="340" t="s">
        <v>2044</v>
      </c>
      <c r="D53" s="193" t="s">
        <v>932</v>
      </c>
      <c r="E53" s="193" t="s">
        <v>933</v>
      </c>
      <c r="F53" s="193" t="s">
        <v>725</v>
      </c>
      <c r="G53" s="193" t="s">
        <v>934</v>
      </c>
      <c r="H53" s="174"/>
    </row>
    <row r="54" spans="1:10" x14ac:dyDescent="0.35">
      <c r="A54" s="166"/>
      <c r="B54" s="341" t="s">
        <v>2045</v>
      </c>
      <c r="C54" s="342" t="s">
        <v>2046</v>
      </c>
      <c r="D54" s="343">
        <v>667372203.84999955</v>
      </c>
      <c r="E54" s="344">
        <v>15754</v>
      </c>
      <c r="F54" s="345">
        <v>0.23203296418055899</v>
      </c>
      <c r="G54" s="345">
        <v>0.52331916024448577</v>
      </c>
      <c r="H54" s="346"/>
    </row>
    <row r="55" spans="1:10" x14ac:dyDescent="0.35">
      <c r="A55" s="166"/>
      <c r="B55" s="183"/>
      <c r="C55" s="347" t="s">
        <v>2047</v>
      </c>
      <c r="D55" s="348">
        <v>408064888.50000161</v>
      </c>
      <c r="E55" s="349">
        <v>3591</v>
      </c>
      <c r="F55" s="350">
        <v>0.14187660964966745</v>
      </c>
      <c r="G55" s="350">
        <v>0.11928647355833112</v>
      </c>
      <c r="H55" s="346"/>
    </row>
    <row r="56" spans="1:10" x14ac:dyDescent="0.35">
      <c r="A56" s="166"/>
      <c r="B56" s="183"/>
      <c r="C56" s="347" t="s">
        <v>2048</v>
      </c>
      <c r="D56" s="348">
        <v>498749798.49999875</v>
      </c>
      <c r="E56" s="349">
        <v>3728</v>
      </c>
      <c r="F56" s="350">
        <v>0.17340607454550538</v>
      </c>
      <c r="G56" s="350">
        <v>0.12383736380547436</v>
      </c>
      <c r="H56" s="346"/>
    </row>
    <row r="57" spans="1:10" x14ac:dyDescent="0.35">
      <c r="A57" s="166"/>
      <c r="B57" s="183"/>
      <c r="C57" s="347" t="s">
        <v>2049</v>
      </c>
      <c r="D57" s="348">
        <v>559382457.42000043</v>
      </c>
      <c r="E57" s="349">
        <v>3420</v>
      </c>
      <c r="F57" s="350">
        <v>0.19448692791967279</v>
      </c>
      <c r="G57" s="350">
        <v>0.11360616529364868</v>
      </c>
      <c r="H57" s="346"/>
    </row>
    <row r="58" spans="1:10" x14ac:dyDescent="0.35">
      <c r="A58" s="166"/>
      <c r="B58" s="183"/>
      <c r="C58" s="347" t="s">
        <v>2050</v>
      </c>
      <c r="D58" s="348">
        <v>512153870.13999891</v>
      </c>
      <c r="E58" s="349">
        <v>2642</v>
      </c>
      <c r="F58" s="350">
        <v>0.17806642218476196</v>
      </c>
      <c r="G58" s="350">
        <v>8.7762423598192932E-2</v>
      </c>
      <c r="H58" s="346"/>
    </row>
    <row r="59" spans="1:10" x14ac:dyDescent="0.35">
      <c r="A59" s="166"/>
      <c r="B59" s="183"/>
      <c r="C59" s="347" t="s">
        <v>2051</v>
      </c>
      <c r="D59" s="348">
        <v>230472438.55999988</v>
      </c>
      <c r="E59" s="349">
        <v>969</v>
      </c>
      <c r="F59" s="350">
        <v>8.0131001519832892E-2</v>
      </c>
      <c r="G59" s="350">
        <v>3.2188413499867126E-2</v>
      </c>
      <c r="H59" s="346"/>
    </row>
    <row r="60" spans="1:10" x14ac:dyDescent="0.35">
      <c r="A60" s="166"/>
      <c r="B60" s="183"/>
      <c r="C60" s="347" t="s">
        <v>2052</v>
      </c>
      <c r="D60" s="348">
        <v>0</v>
      </c>
      <c r="E60" s="349">
        <v>0</v>
      </c>
      <c r="F60" s="350">
        <v>0</v>
      </c>
      <c r="G60" s="350">
        <v>0</v>
      </c>
      <c r="H60" s="346"/>
      <c r="I60" s="174"/>
    </row>
    <row r="61" spans="1:10" x14ac:dyDescent="0.35">
      <c r="A61" s="166"/>
      <c r="B61" s="183"/>
      <c r="C61" s="347" t="s">
        <v>2053</v>
      </c>
      <c r="D61" s="348">
        <v>0</v>
      </c>
      <c r="E61" s="349">
        <v>0</v>
      </c>
      <c r="F61" s="350">
        <v>0</v>
      </c>
      <c r="G61" s="350">
        <v>0</v>
      </c>
      <c r="H61" s="346"/>
      <c r="I61" s="174"/>
    </row>
    <row r="62" spans="1:10" x14ac:dyDescent="0.35">
      <c r="A62" s="166"/>
      <c r="B62" s="183"/>
      <c r="C62" s="347" t="s">
        <v>2054</v>
      </c>
      <c r="D62" s="348">
        <v>0</v>
      </c>
      <c r="E62" s="349">
        <v>0</v>
      </c>
      <c r="F62" s="350">
        <v>0</v>
      </c>
      <c r="G62" s="350">
        <v>0</v>
      </c>
      <c r="H62" s="346"/>
      <c r="I62" s="174"/>
    </row>
    <row r="63" spans="1:10" x14ac:dyDescent="0.35">
      <c r="A63" s="166"/>
      <c r="B63" s="171"/>
      <c r="C63" s="351" t="s">
        <v>2055</v>
      </c>
      <c r="D63" s="352">
        <v>0</v>
      </c>
      <c r="E63" s="353">
        <v>0</v>
      </c>
      <c r="F63" s="354">
        <v>0</v>
      </c>
      <c r="G63" s="354">
        <v>0</v>
      </c>
      <c r="H63" s="346"/>
      <c r="I63" s="174"/>
    </row>
    <row r="64" spans="1:10" x14ac:dyDescent="0.35">
      <c r="A64" s="166"/>
      <c r="B64" s="174"/>
      <c r="C64" s="174"/>
      <c r="H64" s="346"/>
      <c r="I64" s="174"/>
    </row>
    <row r="65" spans="1:11" x14ac:dyDescent="0.35">
      <c r="A65" s="166"/>
      <c r="B65" s="174"/>
      <c r="C65" s="174"/>
      <c r="D65" s="174"/>
      <c r="E65" s="174"/>
      <c r="F65" s="174"/>
      <c r="G65" s="346"/>
      <c r="H65" s="346"/>
      <c r="I65" s="174"/>
    </row>
    <row r="66" spans="1:11" x14ac:dyDescent="0.35">
      <c r="A66" s="166" t="s">
        <v>2056</v>
      </c>
      <c r="B66" s="499" t="s">
        <v>2057</v>
      </c>
      <c r="C66" s="499"/>
      <c r="D66" s="499"/>
      <c r="E66" s="499"/>
      <c r="F66" s="499"/>
      <c r="G66" s="499"/>
      <c r="H66" s="499"/>
      <c r="I66" s="499"/>
      <c r="J66" s="499"/>
    </row>
    <row r="67" spans="1:11" x14ac:dyDescent="0.35">
      <c r="A67" s="166"/>
      <c r="B67" s="204"/>
      <c r="C67" s="205"/>
      <c r="D67" s="205"/>
      <c r="E67" s="205"/>
      <c r="F67" s="205"/>
      <c r="G67" s="355"/>
      <c r="H67" s="355"/>
      <c r="I67" s="205"/>
    </row>
    <row r="68" spans="1:11" x14ac:dyDescent="0.35">
      <c r="A68" s="166"/>
      <c r="B68" s="502" t="s">
        <v>2058</v>
      </c>
      <c r="C68" s="503"/>
      <c r="D68" s="305">
        <v>0.49071481246871779</v>
      </c>
      <c r="E68" s="205"/>
      <c r="F68" s="205"/>
      <c r="G68" s="355"/>
      <c r="H68" s="355"/>
      <c r="I68" s="205"/>
    </row>
    <row r="69" spans="1:11" x14ac:dyDescent="0.35">
      <c r="A69" s="166"/>
      <c r="B69" s="204"/>
      <c r="C69" s="205"/>
      <c r="D69" s="205"/>
      <c r="E69" s="205"/>
      <c r="F69" s="205"/>
      <c r="G69" s="355"/>
      <c r="H69" s="355"/>
      <c r="I69" s="205"/>
    </row>
    <row r="70" spans="1:11" x14ac:dyDescent="0.35">
      <c r="A70" s="166"/>
      <c r="B70" s="167"/>
      <c r="C70" s="356" t="s">
        <v>2044</v>
      </c>
      <c r="D70" s="193" t="s">
        <v>932</v>
      </c>
      <c r="E70" s="193" t="s">
        <v>933</v>
      </c>
      <c r="F70" s="193" t="s">
        <v>725</v>
      </c>
      <c r="G70" s="193" t="s">
        <v>934</v>
      </c>
      <c r="H70" s="355"/>
      <c r="I70" s="205"/>
    </row>
    <row r="71" spans="1:11" x14ac:dyDescent="0.35">
      <c r="A71" s="166"/>
      <c r="B71" s="341" t="s">
        <v>2045</v>
      </c>
      <c r="C71" s="342" t="s">
        <v>2046</v>
      </c>
      <c r="D71" s="343">
        <v>912514645.3400017</v>
      </c>
      <c r="E71" s="344">
        <v>18029</v>
      </c>
      <c r="F71" s="345">
        <v>0.31726445422051458</v>
      </c>
      <c r="G71" s="345">
        <v>0.59889051288865269</v>
      </c>
      <c r="H71" s="357"/>
    </row>
    <row r="72" spans="1:11" x14ac:dyDescent="0.35">
      <c r="A72" s="166"/>
      <c r="B72" s="183"/>
      <c r="C72" s="347" t="s">
        <v>2047</v>
      </c>
      <c r="D72" s="348">
        <v>540626953.26999915</v>
      </c>
      <c r="E72" s="349">
        <v>4319</v>
      </c>
      <c r="F72" s="350">
        <v>0.18796598623597671</v>
      </c>
      <c r="G72" s="350">
        <v>0.14346930640446454</v>
      </c>
      <c r="H72" s="357"/>
    </row>
    <row r="73" spans="1:11" x14ac:dyDescent="0.35">
      <c r="A73" s="166"/>
      <c r="B73" s="183"/>
      <c r="C73" s="347" t="s">
        <v>2048</v>
      </c>
      <c r="D73" s="348">
        <v>538358993.98000002</v>
      </c>
      <c r="E73" s="349">
        <v>3450</v>
      </c>
      <c r="F73" s="350">
        <v>0.18717745876410494</v>
      </c>
      <c r="G73" s="350">
        <v>0.11460271060324209</v>
      </c>
      <c r="H73" s="357"/>
    </row>
    <row r="74" spans="1:11" x14ac:dyDescent="0.35">
      <c r="A74" s="166"/>
      <c r="B74" s="183"/>
      <c r="C74" s="347" t="s">
        <v>2049</v>
      </c>
      <c r="D74" s="348">
        <v>472084507.89000034</v>
      </c>
      <c r="E74" s="349">
        <v>2449</v>
      </c>
      <c r="F74" s="350">
        <v>0.16413504649656882</v>
      </c>
      <c r="G74" s="350">
        <v>8.1351315439808669E-2</v>
      </c>
      <c r="H74" s="357"/>
    </row>
    <row r="75" spans="1:11" x14ac:dyDescent="0.35">
      <c r="A75" s="166"/>
      <c r="B75" s="183"/>
      <c r="C75" s="347" t="s">
        <v>2050</v>
      </c>
      <c r="D75" s="348">
        <v>304784361.69999999</v>
      </c>
      <c r="E75" s="349">
        <v>1413</v>
      </c>
      <c r="F75" s="350">
        <v>0.1059678819003164</v>
      </c>
      <c r="G75" s="350">
        <v>4.6937284081849585E-2</v>
      </c>
      <c r="H75" s="357"/>
    </row>
    <row r="76" spans="1:11" x14ac:dyDescent="0.35">
      <c r="A76" s="166"/>
      <c r="B76" s="183"/>
      <c r="C76" s="347" t="s">
        <v>2051</v>
      </c>
      <c r="D76" s="348">
        <v>107425747.98000003</v>
      </c>
      <c r="E76" s="349">
        <v>442</v>
      </c>
      <c r="F76" s="350">
        <v>3.7349944437775257E-2</v>
      </c>
      <c r="G76" s="350">
        <v>1.4682434228009567E-2</v>
      </c>
      <c r="H76" s="357"/>
    </row>
    <row r="77" spans="1:11" x14ac:dyDescent="0.35">
      <c r="A77" s="166"/>
      <c r="B77" s="183"/>
      <c r="C77" s="347" t="s">
        <v>2052</v>
      </c>
      <c r="D77" s="348">
        <v>400446.81</v>
      </c>
      <c r="E77" s="349">
        <v>2</v>
      </c>
      <c r="F77" s="350">
        <v>1.3922794474346037E-4</v>
      </c>
      <c r="G77" s="350">
        <v>6.6436353972893964E-5</v>
      </c>
      <c r="H77" s="357"/>
    </row>
    <row r="78" spans="1:11" x14ac:dyDescent="0.35">
      <c r="A78" s="166"/>
      <c r="B78" s="183"/>
      <c r="C78" s="347" t="s">
        <v>2053</v>
      </c>
      <c r="D78" s="348">
        <v>0</v>
      </c>
      <c r="E78" s="349">
        <v>0</v>
      </c>
      <c r="F78" s="350">
        <v>0</v>
      </c>
      <c r="G78" s="350">
        <v>0</v>
      </c>
      <c r="H78" s="357"/>
    </row>
    <row r="79" spans="1:11" x14ac:dyDescent="0.35">
      <c r="A79" s="166"/>
      <c r="B79" s="183"/>
      <c r="C79" s="347" t="s">
        <v>2054</v>
      </c>
      <c r="D79" s="348">
        <v>0</v>
      </c>
      <c r="E79" s="349">
        <v>0</v>
      </c>
      <c r="F79" s="350">
        <v>0</v>
      </c>
      <c r="G79" s="350">
        <v>0</v>
      </c>
      <c r="H79" s="357"/>
    </row>
    <row r="80" spans="1:11" x14ac:dyDescent="0.35">
      <c r="A80" s="166"/>
      <c r="B80" s="171"/>
      <c r="C80" s="351" t="s">
        <v>2055</v>
      </c>
      <c r="D80" s="352">
        <v>0</v>
      </c>
      <c r="E80" s="353">
        <v>0</v>
      </c>
      <c r="F80" s="354">
        <v>0</v>
      </c>
      <c r="G80" s="354">
        <v>0</v>
      </c>
      <c r="H80" s="357"/>
      <c r="I80" s="357"/>
      <c r="J80" s="357"/>
      <c r="K80" s="357"/>
    </row>
    <row r="81" spans="1:10" x14ac:dyDescent="0.35">
      <c r="A81" s="166"/>
      <c r="B81" s="207"/>
      <c r="C81" s="207"/>
      <c r="H81" s="174"/>
      <c r="I81" s="174"/>
    </row>
    <row r="82" spans="1:10" x14ac:dyDescent="0.35">
      <c r="A82" s="166"/>
      <c r="B82" s="207"/>
      <c r="C82" s="207"/>
      <c r="D82" s="174"/>
      <c r="E82" s="174"/>
      <c r="F82" s="174"/>
      <c r="G82" s="174"/>
      <c r="H82" s="174"/>
      <c r="I82" s="174"/>
    </row>
    <row r="83" spans="1:10" x14ac:dyDescent="0.35">
      <c r="A83" s="166" t="s">
        <v>2059</v>
      </c>
      <c r="B83" s="499" t="s">
        <v>2060</v>
      </c>
      <c r="C83" s="499"/>
      <c r="D83" s="499"/>
      <c r="E83" s="499"/>
      <c r="F83" s="499"/>
      <c r="G83" s="499"/>
      <c r="H83" s="499"/>
      <c r="I83" s="499"/>
      <c r="J83" s="499"/>
    </row>
    <row r="84" spans="1:10" x14ac:dyDescent="0.35">
      <c r="A84" s="166"/>
      <c r="B84" s="204"/>
      <c r="C84" s="174"/>
      <c r="D84" s="174"/>
      <c r="E84" s="174"/>
      <c r="F84" s="174"/>
    </row>
    <row r="85" spans="1:10" x14ac:dyDescent="0.35">
      <c r="A85" s="166"/>
      <c r="B85" s="174"/>
      <c r="C85" s="174"/>
      <c r="D85" s="174"/>
      <c r="E85" s="193" t="s">
        <v>2036</v>
      </c>
      <c r="F85" s="325"/>
    </row>
    <row r="86" spans="1:10" x14ac:dyDescent="0.35">
      <c r="A86" s="358"/>
      <c r="B86" s="359" t="s">
        <v>2061</v>
      </c>
      <c r="C86" s="249"/>
      <c r="D86" s="249"/>
      <c r="E86" s="360"/>
      <c r="F86" s="174"/>
    </row>
    <row r="87" spans="1:10" x14ac:dyDescent="0.35">
      <c r="A87" s="358"/>
      <c r="B87" s="361" t="s">
        <v>2062</v>
      </c>
      <c r="C87" s="219"/>
      <c r="D87" s="219"/>
      <c r="E87" s="362">
        <v>1</v>
      </c>
      <c r="F87" s="174"/>
    </row>
    <row r="88" spans="1:10" x14ac:dyDescent="0.35">
      <c r="A88" s="358"/>
      <c r="B88" s="363"/>
      <c r="C88" s="172"/>
      <c r="D88" s="364" t="s">
        <v>2063</v>
      </c>
      <c r="E88" s="365">
        <v>1</v>
      </c>
      <c r="F88" s="174"/>
    </row>
    <row r="89" spans="1:10" x14ac:dyDescent="0.35">
      <c r="A89" s="166"/>
      <c r="B89" s="366" t="s">
        <v>2064</v>
      </c>
      <c r="C89" s="504" t="s">
        <v>2065</v>
      </c>
      <c r="D89" s="505"/>
      <c r="E89" s="360">
        <v>0</v>
      </c>
      <c r="F89" s="174"/>
    </row>
    <row r="90" spans="1:10" x14ac:dyDescent="0.35">
      <c r="A90" s="166"/>
      <c r="B90" s="367"/>
      <c r="C90" s="506" t="s">
        <v>2066</v>
      </c>
      <c r="D90" s="507" t="s">
        <v>2067</v>
      </c>
      <c r="E90" s="368">
        <v>0</v>
      </c>
      <c r="F90" s="174"/>
    </row>
    <row r="91" spans="1:10" x14ac:dyDescent="0.35">
      <c r="A91" s="166"/>
      <c r="B91" s="367"/>
      <c r="C91" s="506" t="s">
        <v>2068</v>
      </c>
      <c r="D91" s="507" t="s">
        <v>2067</v>
      </c>
      <c r="E91" s="368">
        <v>0</v>
      </c>
      <c r="F91" s="174"/>
    </row>
    <row r="92" spans="1:10" x14ac:dyDescent="0.35">
      <c r="A92" s="166"/>
      <c r="B92" s="369"/>
      <c r="C92" s="508" t="s">
        <v>1149</v>
      </c>
      <c r="D92" s="509" t="s">
        <v>2067</v>
      </c>
      <c r="E92" s="330">
        <v>0</v>
      </c>
      <c r="F92" s="174"/>
      <c r="G92" s="174"/>
      <c r="H92" s="174"/>
      <c r="I92" s="174"/>
    </row>
    <row r="93" spans="1:10" x14ac:dyDescent="0.35">
      <c r="A93" s="166"/>
      <c r="B93" s="323"/>
      <c r="C93" s="168"/>
      <c r="D93" s="291" t="s">
        <v>2069</v>
      </c>
      <c r="E93" s="365">
        <v>0</v>
      </c>
      <c r="F93" s="174"/>
      <c r="G93" s="174"/>
      <c r="H93" s="174"/>
      <c r="I93" s="174"/>
    </row>
    <row r="94" spans="1:10" x14ac:dyDescent="0.35">
      <c r="A94" s="166"/>
      <c r="B94" s="370"/>
      <c r="C94" s="174"/>
      <c r="D94" s="174"/>
      <c r="E94" s="174"/>
      <c r="F94" s="174"/>
      <c r="G94" s="174"/>
      <c r="H94" s="174"/>
      <c r="I94" s="174"/>
    </row>
    <row r="95" spans="1:10" x14ac:dyDescent="0.35">
      <c r="A95" s="166"/>
      <c r="B95" s="370"/>
      <c r="C95" s="174"/>
      <c r="D95" s="174"/>
      <c r="E95" s="174"/>
      <c r="F95" s="174"/>
      <c r="G95" s="174"/>
      <c r="H95" s="174"/>
      <c r="I95" s="174"/>
    </row>
    <row r="96" spans="1:10" x14ac:dyDescent="0.35">
      <c r="A96" s="166" t="s">
        <v>2070</v>
      </c>
      <c r="B96" s="499" t="s">
        <v>2071</v>
      </c>
      <c r="C96" s="499"/>
      <c r="D96" s="499"/>
      <c r="E96" s="499"/>
      <c r="F96" s="499"/>
      <c r="G96" s="499"/>
      <c r="H96" s="499"/>
      <c r="I96" s="499"/>
      <c r="J96" s="499"/>
    </row>
    <row r="97" spans="1:10" x14ac:dyDescent="0.35">
      <c r="A97" s="166"/>
      <c r="B97" s="324"/>
      <c r="C97" s="174"/>
      <c r="D97" s="174"/>
      <c r="E97" s="174"/>
    </row>
    <row r="98" spans="1:10" x14ac:dyDescent="0.35">
      <c r="A98" s="166"/>
      <c r="B98" s="175" t="s">
        <v>2072</v>
      </c>
      <c r="C98" s="193" t="s">
        <v>2036</v>
      </c>
      <c r="D98" s="325"/>
      <c r="E98" s="325"/>
    </row>
    <row r="99" spans="1:10" x14ac:dyDescent="0.35">
      <c r="A99" s="166"/>
      <c r="B99" s="298" t="s">
        <v>2073</v>
      </c>
      <c r="C99" s="371">
        <v>0.21574546614249138</v>
      </c>
      <c r="D99" s="372"/>
      <c r="E99" s="174"/>
    </row>
    <row r="100" spans="1:10" x14ac:dyDescent="0.35">
      <c r="A100" s="166"/>
      <c r="B100" s="373" t="s">
        <v>2074</v>
      </c>
      <c r="C100" s="337">
        <v>0.22435278163231373</v>
      </c>
      <c r="D100" s="372"/>
      <c r="E100" s="174"/>
    </row>
    <row r="101" spans="1:10" x14ac:dyDescent="0.35">
      <c r="A101" s="166"/>
      <c r="B101" s="373" t="s">
        <v>2075</v>
      </c>
      <c r="C101" s="337">
        <v>0.14854050822122389</v>
      </c>
      <c r="D101" s="372"/>
      <c r="E101" s="174"/>
    </row>
    <row r="102" spans="1:10" x14ac:dyDescent="0.35">
      <c r="A102" s="166"/>
      <c r="B102" s="373" t="s">
        <v>2076</v>
      </c>
      <c r="C102" s="337">
        <v>0.19217350016176726</v>
      </c>
      <c r="D102" s="372"/>
      <c r="E102" s="174"/>
    </row>
    <row r="103" spans="1:10" x14ac:dyDescent="0.35">
      <c r="A103" s="166"/>
      <c r="B103" s="245" t="s">
        <v>2077</v>
      </c>
      <c r="C103" s="338">
        <v>0.21918774384220485</v>
      </c>
      <c r="D103" s="372"/>
      <c r="E103" s="174"/>
    </row>
    <row r="104" spans="1:10" x14ac:dyDescent="0.35">
      <c r="A104" s="166"/>
      <c r="B104" s="174"/>
      <c r="D104" s="174"/>
      <c r="E104" s="174"/>
      <c r="F104" s="174"/>
      <c r="G104" s="174"/>
      <c r="H104" s="174"/>
      <c r="I104" s="174"/>
    </row>
    <row r="105" spans="1:10" x14ac:dyDescent="0.35">
      <c r="A105" s="166"/>
      <c r="B105" s="174"/>
      <c r="C105" s="174"/>
      <c r="D105" s="174"/>
      <c r="E105" s="174"/>
      <c r="F105" s="174"/>
      <c r="G105" s="174"/>
      <c r="H105" s="174"/>
      <c r="I105" s="174"/>
    </row>
    <row r="106" spans="1:10" x14ac:dyDescent="0.35">
      <c r="A106" s="166" t="s">
        <v>2078</v>
      </c>
      <c r="B106" s="499" t="s">
        <v>2079</v>
      </c>
      <c r="C106" s="499"/>
      <c r="D106" s="499"/>
      <c r="E106" s="499"/>
      <c r="F106" s="499"/>
      <c r="G106" s="499"/>
      <c r="H106" s="499"/>
      <c r="I106" s="499"/>
      <c r="J106" s="499"/>
    </row>
    <row r="107" spans="1:10" x14ac:dyDescent="0.35">
      <c r="A107" s="166"/>
      <c r="B107" s="324"/>
      <c r="C107" s="174"/>
      <c r="D107" s="174"/>
      <c r="E107" s="174"/>
      <c r="F107" s="174"/>
      <c r="G107" s="174"/>
      <c r="H107" s="174"/>
      <c r="I107" s="174"/>
    </row>
    <row r="108" spans="1:10" x14ac:dyDescent="0.35">
      <c r="A108" s="166"/>
      <c r="B108" s="174"/>
      <c r="C108" s="193" t="s">
        <v>2036</v>
      </c>
      <c r="D108" s="341"/>
      <c r="G108" s="174"/>
      <c r="H108" s="174"/>
      <c r="I108" s="174"/>
    </row>
    <row r="109" spans="1:10" x14ac:dyDescent="0.35">
      <c r="A109" s="374"/>
      <c r="B109" s="235" t="s">
        <v>1027</v>
      </c>
      <c r="C109" s="371">
        <v>0.95672712384903535</v>
      </c>
      <c r="D109" s="375"/>
      <c r="G109" s="174"/>
      <c r="H109" s="174"/>
      <c r="I109" s="174"/>
    </row>
    <row r="110" spans="1:10" x14ac:dyDescent="0.35">
      <c r="A110" s="374"/>
      <c r="B110" s="239" t="s">
        <v>2080</v>
      </c>
      <c r="C110" s="337">
        <v>1.7964359508988365E-2</v>
      </c>
      <c r="D110" s="166"/>
      <c r="G110" s="174"/>
      <c r="H110" s="174"/>
      <c r="I110" s="174"/>
    </row>
    <row r="111" spans="1:10" x14ac:dyDescent="0.35">
      <c r="A111" s="374"/>
      <c r="B111" s="239" t="s">
        <v>2081</v>
      </c>
      <c r="C111" s="337">
        <v>1.4468319368035991E-2</v>
      </c>
      <c r="D111" s="166"/>
      <c r="E111" s="174"/>
      <c r="F111" s="174"/>
      <c r="G111" s="174"/>
      <c r="H111" s="174"/>
      <c r="I111" s="174"/>
    </row>
    <row r="112" spans="1:10" x14ac:dyDescent="0.35">
      <c r="A112" s="374"/>
      <c r="B112" s="239" t="s">
        <v>1035</v>
      </c>
      <c r="C112" s="337">
        <v>0</v>
      </c>
      <c r="D112" s="166"/>
      <c r="E112" s="174"/>
      <c r="F112" s="174"/>
      <c r="G112" s="174"/>
      <c r="H112" s="174"/>
      <c r="I112" s="174"/>
    </row>
    <row r="113" spans="1:10" x14ac:dyDescent="0.35">
      <c r="A113" s="374"/>
      <c r="B113" s="239" t="s">
        <v>263</v>
      </c>
      <c r="C113" s="337">
        <v>1.0840197273938526E-2</v>
      </c>
      <c r="D113" s="166"/>
      <c r="E113" s="174"/>
      <c r="F113" s="174"/>
      <c r="G113" s="174"/>
      <c r="H113" s="174"/>
      <c r="I113" s="174"/>
    </row>
    <row r="114" spans="1:10" x14ac:dyDescent="0.35">
      <c r="A114" s="374"/>
      <c r="B114" s="243" t="s">
        <v>848</v>
      </c>
      <c r="C114" s="338">
        <v>0</v>
      </c>
      <c r="D114" s="166"/>
      <c r="E114" s="174"/>
      <c r="F114" s="174"/>
      <c r="G114" s="174"/>
      <c r="H114" s="174"/>
      <c r="I114" s="174"/>
    </row>
    <row r="115" spans="1:10" x14ac:dyDescent="0.35">
      <c r="A115" s="166"/>
      <c r="B115" s="174"/>
      <c r="D115" s="174"/>
      <c r="E115" s="174"/>
      <c r="F115" s="174"/>
      <c r="G115" s="174"/>
      <c r="H115" s="174"/>
      <c r="I115" s="174"/>
    </row>
    <row r="116" spans="1:10" x14ac:dyDescent="0.35">
      <c r="A116" s="166"/>
      <c r="B116" s="174"/>
      <c r="C116" s="174"/>
      <c r="D116" s="174"/>
      <c r="E116" s="174"/>
      <c r="F116" s="174"/>
      <c r="G116" s="174"/>
      <c r="H116" s="174"/>
      <c r="I116" s="174"/>
    </row>
    <row r="117" spans="1:10" x14ac:dyDescent="0.35">
      <c r="A117" s="166" t="s">
        <v>2082</v>
      </c>
      <c r="B117" s="499" t="s">
        <v>2083</v>
      </c>
      <c r="C117" s="499"/>
      <c r="D117" s="499"/>
      <c r="E117" s="499"/>
      <c r="F117" s="499"/>
      <c r="G117" s="499"/>
      <c r="H117" s="499"/>
      <c r="I117" s="499"/>
      <c r="J117" s="499"/>
    </row>
    <row r="118" spans="1:10" x14ac:dyDescent="0.35">
      <c r="A118" s="166"/>
      <c r="B118" s="174"/>
      <c r="C118" s="174"/>
      <c r="D118" s="174"/>
      <c r="E118" s="174"/>
      <c r="F118" s="174"/>
      <c r="G118" s="174"/>
      <c r="H118" s="174"/>
      <c r="I118" s="174"/>
    </row>
    <row r="119" spans="1:10" x14ac:dyDescent="0.35">
      <c r="A119" s="166"/>
      <c r="B119" s="174"/>
      <c r="C119" s="175" t="s">
        <v>2036</v>
      </c>
      <c r="D119" s="341"/>
      <c r="E119" s="174"/>
      <c r="F119" s="174"/>
      <c r="G119" s="174"/>
      <c r="H119" s="174"/>
      <c r="I119" s="174"/>
    </row>
    <row r="120" spans="1:10" x14ac:dyDescent="0.35">
      <c r="A120" s="166"/>
      <c r="B120" s="235" t="s">
        <v>901</v>
      </c>
      <c r="C120" s="376">
        <v>1</v>
      </c>
      <c r="D120" s="183"/>
      <c r="E120" s="174"/>
      <c r="F120" s="174"/>
      <c r="G120" s="174"/>
      <c r="H120" s="174"/>
      <c r="I120" s="174"/>
    </row>
    <row r="121" spans="1:10" x14ac:dyDescent="0.35">
      <c r="A121" s="166"/>
      <c r="B121" s="239" t="s">
        <v>2084</v>
      </c>
      <c r="C121" s="368"/>
      <c r="D121" s="183"/>
      <c r="E121" s="174"/>
      <c r="F121" s="174"/>
      <c r="G121" s="174"/>
      <c r="H121" s="174"/>
      <c r="I121" s="174"/>
    </row>
    <row r="122" spans="1:10" x14ac:dyDescent="0.35">
      <c r="A122" s="166"/>
      <c r="B122" s="239" t="s">
        <v>2085</v>
      </c>
      <c r="C122" s="368"/>
      <c r="D122" s="183"/>
      <c r="E122" s="174"/>
      <c r="F122" s="174"/>
      <c r="G122" s="174"/>
      <c r="H122" s="174"/>
      <c r="I122" s="174"/>
    </row>
    <row r="123" spans="1:10" x14ac:dyDescent="0.35">
      <c r="A123" s="166"/>
      <c r="B123" s="239" t="s">
        <v>263</v>
      </c>
      <c r="C123" s="368"/>
      <c r="D123" s="174"/>
      <c r="E123" s="174"/>
      <c r="F123" s="174"/>
      <c r="G123" s="174"/>
      <c r="H123" s="174"/>
      <c r="I123" s="174"/>
    </row>
    <row r="124" spans="1:10" x14ac:dyDescent="0.35">
      <c r="A124" s="166"/>
      <c r="B124" s="243" t="s">
        <v>848</v>
      </c>
      <c r="C124" s="330"/>
      <c r="D124" s="174"/>
      <c r="E124" s="174"/>
      <c r="F124" s="174"/>
      <c r="G124" s="174"/>
      <c r="H124" s="174"/>
      <c r="I124" s="174"/>
    </row>
    <row r="125" spans="1:10" x14ac:dyDescent="0.35">
      <c r="A125" s="166"/>
      <c r="B125" s="174"/>
      <c r="D125" s="174"/>
      <c r="E125" s="174"/>
      <c r="F125" s="174"/>
      <c r="G125" s="174"/>
      <c r="H125" s="174"/>
      <c r="I125" s="174"/>
    </row>
    <row r="126" spans="1:10" x14ac:dyDescent="0.35">
      <c r="A126" s="166"/>
      <c r="B126" s="174"/>
      <c r="C126" s="174"/>
      <c r="D126" s="174"/>
      <c r="E126" s="174"/>
      <c r="F126" s="174"/>
      <c r="G126" s="174"/>
      <c r="H126" s="174"/>
      <c r="I126" s="174"/>
    </row>
    <row r="127" spans="1:10" x14ac:dyDescent="0.35">
      <c r="A127" s="166" t="s">
        <v>2086</v>
      </c>
      <c r="B127" s="499" t="s">
        <v>2087</v>
      </c>
      <c r="C127" s="499"/>
      <c r="D127" s="499"/>
      <c r="E127" s="499"/>
      <c r="F127" s="499"/>
      <c r="G127" s="499"/>
      <c r="H127" s="499"/>
      <c r="I127" s="499"/>
      <c r="J127" s="499"/>
    </row>
    <row r="128" spans="1:10" x14ac:dyDescent="0.35">
      <c r="A128" s="166"/>
      <c r="B128" s="174"/>
      <c r="C128" s="174"/>
      <c r="D128" s="174"/>
      <c r="G128" s="174"/>
      <c r="H128" s="174"/>
      <c r="I128" s="174"/>
    </row>
    <row r="129" spans="1:10" x14ac:dyDescent="0.35">
      <c r="A129" s="166"/>
      <c r="B129" s="174"/>
      <c r="C129" s="175" t="s">
        <v>2036</v>
      </c>
      <c r="D129" s="174"/>
      <c r="G129" s="174"/>
      <c r="H129" s="174"/>
      <c r="I129" s="174"/>
    </row>
    <row r="130" spans="1:10" x14ac:dyDescent="0.35">
      <c r="A130" s="166"/>
      <c r="B130" s="235" t="s">
        <v>2088</v>
      </c>
      <c r="C130" s="371">
        <v>0.91236858347963434</v>
      </c>
      <c r="D130" s="336"/>
      <c r="G130" s="174"/>
      <c r="H130" s="174"/>
      <c r="I130" s="174"/>
    </row>
    <row r="131" spans="1:10" x14ac:dyDescent="0.35">
      <c r="A131" s="166"/>
      <c r="B131" s="239" t="s">
        <v>2089</v>
      </c>
      <c r="C131" s="337">
        <v>8.4590857047712076E-2</v>
      </c>
      <c r="D131" s="174"/>
      <c r="G131" s="174"/>
      <c r="H131" s="174"/>
      <c r="I131" s="174"/>
    </row>
    <row r="132" spans="1:10" x14ac:dyDescent="0.35">
      <c r="A132" s="166"/>
      <c r="B132" s="239" t="s">
        <v>2090</v>
      </c>
      <c r="C132" s="337">
        <v>3.0405594726517632E-3</v>
      </c>
      <c r="D132" s="174"/>
      <c r="E132" s="174"/>
      <c r="F132" s="174"/>
      <c r="G132" s="174"/>
      <c r="H132" s="174"/>
      <c r="I132" s="174"/>
    </row>
    <row r="133" spans="1:10" x14ac:dyDescent="0.35">
      <c r="A133" s="166"/>
      <c r="B133" s="239" t="s">
        <v>263</v>
      </c>
      <c r="C133" s="337">
        <v>0</v>
      </c>
      <c r="D133" s="174"/>
      <c r="E133" s="174"/>
      <c r="F133" s="174"/>
      <c r="G133" s="174"/>
      <c r="H133" s="174"/>
      <c r="I133" s="174"/>
    </row>
    <row r="134" spans="1:10" x14ac:dyDescent="0.35">
      <c r="A134" s="166"/>
      <c r="B134" s="243" t="s">
        <v>848</v>
      </c>
      <c r="C134" s="338">
        <v>0</v>
      </c>
      <c r="D134" s="174"/>
      <c r="E134" s="174"/>
      <c r="F134" s="174"/>
      <c r="G134" s="174"/>
      <c r="H134" s="174"/>
      <c r="I134" s="174"/>
    </row>
    <row r="135" spans="1:10" x14ac:dyDescent="0.35">
      <c r="A135" s="166"/>
      <c r="B135" s="174"/>
      <c r="D135" s="174"/>
      <c r="E135" s="174"/>
      <c r="F135" s="174"/>
      <c r="G135" s="174"/>
      <c r="H135" s="174"/>
      <c r="I135" s="174"/>
    </row>
    <row r="136" spans="1:10" x14ac:dyDescent="0.35">
      <c r="A136" s="166"/>
      <c r="B136" s="174"/>
      <c r="C136" s="174"/>
      <c r="D136" s="174"/>
      <c r="E136" s="174"/>
      <c r="F136" s="174"/>
      <c r="G136" s="174"/>
      <c r="H136" s="174"/>
      <c r="I136" s="174"/>
    </row>
    <row r="137" spans="1:10" x14ac:dyDescent="0.35">
      <c r="A137" s="166" t="s">
        <v>2091</v>
      </c>
      <c r="B137" s="499" t="s">
        <v>2092</v>
      </c>
      <c r="C137" s="499"/>
      <c r="D137" s="499"/>
      <c r="E137" s="499"/>
      <c r="F137" s="499"/>
      <c r="G137" s="499"/>
      <c r="H137" s="499"/>
      <c r="I137" s="499"/>
      <c r="J137" s="499"/>
    </row>
    <row r="138" spans="1:10" x14ac:dyDescent="0.35">
      <c r="A138" s="166"/>
      <c r="B138" s="174"/>
      <c r="C138" s="174"/>
      <c r="D138" s="174"/>
      <c r="E138" s="174"/>
      <c r="F138" s="174"/>
      <c r="G138" s="174"/>
      <c r="H138" s="174"/>
      <c r="I138" s="174"/>
    </row>
    <row r="139" spans="1:10" x14ac:dyDescent="0.35">
      <c r="A139" s="166"/>
      <c r="B139" s="174"/>
      <c r="C139" s="174"/>
      <c r="D139" s="193" t="s">
        <v>2036</v>
      </c>
      <c r="E139" s="174"/>
      <c r="G139" s="174"/>
      <c r="H139" s="174"/>
      <c r="I139" s="174"/>
    </row>
    <row r="140" spans="1:10" x14ac:dyDescent="0.35">
      <c r="A140" s="166"/>
      <c r="B140" s="180" t="s">
        <v>2093</v>
      </c>
      <c r="C140" s="211"/>
      <c r="D140" s="371">
        <v>0.64746695797525333</v>
      </c>
      <c r="G140" s="174"/>
      <c r="H140" s="174"/>
      <c r="I140" s="174"/>
    </row>
    <row r="141" spans="1:10" x14ac:dyDescent="0.35">
      <c r="A141" s="166"/>
      <c r="B141" s="185" t="s">
        <v>2094</v>
      </c>
      <c r="C141" s="251"/>
      <c r="D141" s="337">
        <v>0.15009637557299996</v>
      </c>
      <c r="G141" s="174"/>
      <c r="H141" s="174"/>
      <c r="I141" s="174"/>
    </row>
    <row r="142" spans="1:10" x14ac:dyDescent="0.35">
      <c r="A142" s="166"/>
      <c r="B142" s="185" t="s">
        <v>2095</v>
      </c>
      <c r="C142" s="251"/>
      <c r="D142" s="337">
        <v>5.7873108617150011E-2</v>
      </c>
      <c r="G142" s="174"/>
      <c r="H142" s="174"/>
      <c r="I142" s="174"/>
    </row>
    <row r="143" spans="1:10" x14ac:dyDescent="0.35">
      <c r="A143" s="166"/>
      <c r="B143" s="185" t="s">
        <v>2096</v>
      </c>
      <c r="C143" s="251"/>
      <c r="D143" s="337">
        <v>0.13285010842500775</v>
      </c>
      <c r="G143" s="174"/>
      <c r="H143" s="174"/>
      <c r="I143" s="174"/>
    </row>
    <row r="144" spans="1:10" x14ac:dyDescent="0.35">
      <c r="A144" s="166"/>
      <c r="B144" s="185" t="s">
        <v>2097</v>
      </c>
      <c r="C144" s="251"/>
      <c r="D144" s="337">
        <v>1.088638303660667E-2</v>
      </c>
      <c r="G144" s="174"/>
      <c r="H144" s="174"/>
      <c r="I144" s="174"/>
    </row>
    <row r="145" spans="1:10" x14ac:dyDescent="0.35">
      <c r="A145" s="166"/>
      <c r="B145" s="185" t="s">
        <v>2098</v>
      </c>
      <c r="C145" s="251"/>
      <c r="D145" s="337">
        <v>8.3062763627033662E-5</v>
      </c>
      <c r="G145" s="174"/>
      <c r="H145" s="174"/>
      <c r="I145" s="174"/>
    </row>
    <row r="146" spans="1:10" x14ac:dyDescent="0.35">
      <c r="A146" s="166"/>
      <c r="B146" s="188" t="s">
        <v>848</v>
      </c>
      <c r="C146" s="253"/>
      <c r="D146" s="338">
        <v>7.4400360935609306E-4</v>
      </c>
      <c r="G146" s="174"/>
      <c r="H146" s="174"/>
      <c r="I146" s="174"/>
    </row>
    <row r="147" spans="1:10" x14ac:dyDescent="0.35">
      <c r="A147" s="166"/>
      <c r="B147" s="174"/>
      <c r="C147" s="174"/>
      <c r="E147" s="174"/>
      <c r="F147" s="174"/>
      <c r="G147" s="174"/>
      <c r="H147" s="174"/>
      <c r="I147" s="174"/>
    </row>
    <row r="148" spans="1:10" x14ac:dyDescent="0.35">
      <c r="A148" s="166"/>
      <c r="B148" s="174"/>
      <c r="C148" s="174"/>
      <c r="D148" s="174"/>
      <c r="E148" s="174"/>
      <c r="F148" s="174"/>
      <c r="G148" s="174"/>
      <c r="H148" s="174"/>
      <c r="I148" s="174"/>
    </row>
    <row r="149" spans="1:10" x14ac:dyDescent="0.35">
      <c r="A149" s="166" t="s">
        <v>2099</v>
      </c>
      <c r="B149" s="499" t="s">
        <v>2100</v>
      </c>
      <c r="C149" s="499"/>
      <c r="D149" s="499"/>
      <c r="E149" s="499"/>
      <c r="F149" s="499"/>
      <c r="G149" s="499"/>
      <c r="H149" s="499"/>
      <c r="I149" s="499"/>
      <c r="J149" s="499"/>
    </row>
    <row r="150" spans="1:10" x14ac:dyDescent="0.35">
      <c r="A150" s="166"/>
      <c r="B150" s="324"/>
      <c r="C150" s="174"/>
      <c r="D150" s="174"/>
      <c r="E150" s="174"/>
      <c r="F150" s="174"/>
      <c r="G150" s="174"/>
      <c r="H150" s="174"/>
      <c r="I150" s="174"/>
    </row>
    <row r="151" spans="1:10" x14ac:dyDescent="0.35">
      <c r="A151" s="166"/>
      <c r="B151" s="180" t="s">
        <v>2101</v>
      </c>
      <c r="C151" s="377"/>
      <c r="D151" s="257">
        <v>30104</v>
      </c>
      <c r="E151" s="166"/>
      <c r="F151" s="166"/>
      <c r="G151" s="166"/>
      <c r="H151" s="174"/>
      <c r="I151" s="207"/>
    </row>
    <row r="152" spans="1:10" x14ac:dyDescent="0.35">
      <c r="A152" s="166"/>
      <c r="B152" s="188" t="s">
        <v>2102</v>
      </c>
      <c r="C152" s="378"/>
      <c r="D152" s="379">
        <v>95541.976380879598</v>
      </c>
      <c r="E152" s="380"/>
      <c r="F152" s="381"/>
      <c r="G152" s="166"/>
      <c r="H152" s="174"/>
      <c r="I152" s="174"/>
    </row>
    <row r="153" spans="1:10" x14ac:dyDescent="0.35">
      <c r="A153" s="166"/>
      <c r="B153" s="207"/>
      <c r="C153" s="325"/>
      <c r="D153" s="166"/>
      <c r="E153" s="166"/>
      <c r="F153" s="166"/>
      <c r="G153" s="166"/>
      <c r="H153" s="174"/>
      <c r="I153" s="174"/>
    </row>
    <row r="154" spans="1:10" ht="29" x14ac:dyDescent="0.35">
      <c r="A154" s="166"/>
      <c r="B154" s="207"/>
      <c r="C154" s="325"/>
      <c r="D154" s="382" t="s">
        <v>2103</v>
      </c>
      <c r="E154" s="166"/>
      <c r="F154" s="166"/>
      <c r="G154" s="166"/>
      <c r="H154" s="174"/>
      <c r="I154" s="174"/>
    </row>
    <row r="155" spans="1:10" x14ac:dyDescent="0.35">
      <c r="A155" s="166"/>
      <c r="B155" s="180" t="s">
        <v>2104</v>
      </c>
      <c r="C155" s="211"/>
      <c r="D155" s="383">
        <v>2.471829366952609E-3</v>
      </c>
      <c r="E155" s="384"/>
      <c r="F155" s="174"/>
      <c r="G155" s="174"/>
      <c r="H155" s="174"/>
      <c r="I155" s="174"/>
    </row>
    <row r="156" spans="1:10" x14ac:dyDescent="0.35">
      <c r="A156" s="166"/>
      <c r="B156" s="188" t="s">
        <v>2105</v>
      </c>
      <c r="C156" s="253"/>
      <c r="D156" s="385">
        <v>4.2010545981872429E-3</v>
      </c>
      <c r="E156" s="384"/>
      <c r="F156" s="174"/>
    </row>
    <row r="157" spans="1:10" x14ac:dyDescent="0.35">
      <c r="A157" s="166"/>
      <c r="B157" s="207"/>
      <c r="C157" s="207"/>
      <c r="D157" s="174"/>
      <c r="E157" s="174"/>
      <c r="F157" s="174"/>
    </row>
    <row r="158" spans="1:10" x14ac:dyDescent="0.35">
      <c r="A158" s="166"/>
      <c r="B158" s="207"/>
      <c r="C158" s="207"/>
      <c r="D158" s="174"/>
      <c r="E158" s="174"/>
      <c r="F158" s="174"/>
    </row>
    <row r="159" spans="1:10" ht="43.5" x14ac:dyDescent="0.35">
      <c r="A159" s="386"/>
      <c r="B159" s="387" t="s">
        <v>2106</v>
      </c>
      <c r="C159" s="388" t="s">
        <v>2107</v>
      </c>
      <c r="D159" s="388" t="s">
        <v>2108</v>
      </c>
      <c r="E159" s="388" t="s">
        <v>2109</v>
      </c>
      <c r="F159" s="201"/>
    </row>
    <row r="160" spans="1:10" x14ac:dyDescent="0.35">
      <c r="A160" s="386"/>
      <c r="B160" s="389" t="s">
        <v>939</v>
      </c>
      <c r="C160" s="390">
        <v>26911</v>
      </c>
      <c r="D160" s="390">
        <v>1946531683.569989</v>
      </c>
      <c r="E160" s="391">
        <v>0.67677304179668307</v>
      </c>
      <c r="F160" s="201"/>
    </row>
    <row r="161" spans="1:9" x14ac:dyDescent="0.35">
      <c r="A161" s="386"/>
      <c r="B161" s="389" t="s">
        <v>941</v>
      </c>
      <c r="C161" s="390">
        <v>2850</v>
      </c>
      <c r="D161" s="390">
        <v>743872083.41000009</v>
      </c>
      <c r="E161" s="391">
        <v>0.25863055651563477</v>
      </c>
      <c r="F161" s="201"/>
    </row>
    <row r="162" spans="1:9" x14ac:dyDescent="0.35">
      <c r="A162" s="386"/>
      <c r="B162" s="389" t="s">
        <v>943</v>
      </c>
      <c r="C162" s="390">
        <v>269</v>
      </c>
      <c r="D162" s="390">
        <v>127912834.64999995</v>
      </c>
      <c r="E162" s="391">
        <v>4.4472925317171709E-2</v>
      </c>
      <c r="F162" s="201"/>
      <c r="G162" s="174"/>
      <c r="H162" s="174"/>
      <c r="I162" s="174"/>
    </row>
    <row r="163" spans="1:9" x14ac:dyDescent="0.35">
      <c r="A163" s="386"/>
      <c r="B163" s="389" t="s">
        <v>945</v>
      </c>
      <c r="C163" s="390">
        <v>52</v>
      </c>
      <c r="D163" s="390">
        <v>35214472.939999998</v>
      </c>
      <c r="E163" s="391">
        <v>1.2243420524839291E-2</v>
      </c>
      <c r="F163" s="201"/>
      <c r="G163" s="174"/>
      <c r="H163" s="174"/>
      <c r="I163" s="174"/>
    </row>
    <row r="164" spans="1:9" x14ac:dyDescent="0.35">
      <c r="A164" s="386"/>
      <c r="B164" s="389" t="s">
        <v>947</v>
      </c>
      <c r="C164" s="390">
        <v>15</v>
      </c>
      <c r="D164" s="390">
        <v>13514545.590000002</v>
      </c>
      <c r="E164" s="391">
        <v>4.6987573871234084E-3</v>
      </c>
      <c r="F164" s="201"/>
      <c r="G164" s="174"/>
      <c r="H164" s="174"/>
      <c r="I164" s="174"/>
    </row>
    <row r="165" spans="1:9" ht="15" thickBot="1" x14ac:dyDescent="0.4">
      <c r="A165" s="386"/>
      <c r="B165" s="392" t="s">
        <v>949</v>
      </c>
      <c r="C165" s="390">
        <v>7</v>
      </c>
      <c r="D165" s="390">
        <v>9150036.8100000005</v>
      </c>
      <c r="E165" s="391">
        <v>3.1812984585476252E-3</v>
      </c>
      <c r="F165" s="201"/>
      <c r="G165" s="174"/>
      <c r="H165" s="174"/>
      <c r="I165" s="174"/>
    </row>
    <row r="166" spans="1:9" ht="15" thickBot="1" x14ac:dyDescent="0.4">
      <c r="A166" s="386"/>
      <c r="B166" s="393" t="s">
        <v>2110</v>
      </c>
      <c r="C166" s="394">
        <v>30104</v>
      </c>
      <c r="D166" s="394">
        <v>2876195656.9699893</v>
      </c>
      <c r="E166" s="395">
        <v>1</v>
      </c>
      <c r="F166" s="201"/>
      <c r="G166" s="174"/>
      <c r="H166" s="174"/>
      <c r="I166" s="174"/>
    </row>
    <row r="167" spans="1:9" x14ac:dyDescent="0.35">
      <c r="A167" s="166"/>
      <c r="B167" s="207"/>
      <c r="F167" s="174"/>
      <c r="G167" s="174"/>
      <c r="H167" s="174"/>
      <c r="I167" s="174"/>
    </row>
    <row r="168" spans="1:9" x14ac:dyDescent="0.35">
      <c r="A168" s="166"/>
      <c r="B168" s="174"/>
      <c r="C168" s="174"/>
      <c r="D168" s="174"/>
      <c r="E168" s="174"/>
      <c r="F168" s="174"/>
      <c r="G168" s="174"/>
      <c r="H168" s="174"/>
      <c r="I168" s="174"/>
    </row>
  </sheetData>
  <mergeCells count="22">
    <mergeCell ref="B117:J117"/>
    <mergeCell ref="B127:J127"/>
    <mergeCell ref="B137:J137"/>
    <mergeCell ref="B149:J149"/>
    <mergeCell ref="C89:D89"/>
    <mergeCell ref="C90:D90"/>
    <mergeCell ref="C91:D91"/>
    <mergeCell ref="C92:D92"/>
    <mergeCell ref="B96:J96"/>
    <mergeCell ref="B106:J106"/>
    <mergeCell ref="B83:J83"/>
    <mergeCell ref="B1:J1"/>
    <mergeCell ref="B6:J6"/>
    <mergeCell ref="B8:J8"/>
    <mergeCell ref="C10:C11"/>
    <mergeCell ref="B22:J22"/>
    <mergeCell ref="B30:J30"/>
    <mergeCell ref="B49:J49"/>
    <mergeCell ref="B51:C51"/>
    <mergeCell ref="E52:F52"/>
    <mergeCell ref="B66:J66"/>
    <mergeCell ref="B68:C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 </vt:lpstr>
      <vt:lpstr>B1. HTT Mortgage Assets </vt:lpstr>
      <vt:lpstr>B2. HTT Public Sector Asset </vt:lpstr>
      <vt:lpstr>B3. HTT Shipping Assets </vt:lpstr>
      <vt:lpstr>C. HTT Harmonised Glossary </vt:lpstr>
      <vt:lpstr>D1.Overview</vt:lpstr>
      <vt:lpstr>D2.Residential</vt:lpstr>
      <vt:lpstr>D3.Explanations</vt:lpstr>
      <vt:lpstr>D4.Covered bonds</vt:lpstr>
      <vt:lpstr>E. Optional ECB-ECAIs data</vt:lpstr>
      <vt:lpstr>F1. Optional Sustainable M </vt:lpstr>
      <vt:lpstr>Temp. Optional COVID 19 imp</vt:lpstr>
      <vt:lpstr>Disclaimer!general_tc</vt:lpstr>
      <vt:lpstr>Disclaimer!Impression_des_titres</vt:lpstr>
      <vt:lpstr>Disclaimer!privacy_policy</vt:lpstr>
      <vt:lpstr>'A. HTT General '!Zone_d_impression</vt:lpstr>
      <vt:lpstr>'B1. HTT Mortgage Assets '!Zone_d_impression</vt:lpstr>
      <vt:lpstr>'B2. HTT Public Sector Asset '!Zone_d_impression</vt:lpstr>
      <vt:lpstr>'B3. HTT Shipping Assets '!Zone_d_impression</vt:lpstr>
      <vt:lpstr>'C. HTT Harmonised Glossary '!Zone_d_impression</vt:lpstr>
      <vt:lpstr>Disclaimer!Zone_d_impression</vt:lpstr>
      <vt:lpstr>'E. Optional ECB-ECAIs data'!Zone_d_impression</vt:lpstr>
      <vt:lpstr>Introduction!Zone_d_impression</vt:lpstr>
    </vt:vector>
  </TitlesOfParts>
  <Company>My Money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2022-07-12T08:20:49Z</dcterms:created>
  <dcterms:modified xsi:type="dcterms:W3CDTF">2022-07-20T15:38:55Z</dcterms:modified>
</cp:coreProperties>
</file>