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hidePivotFieldList="1" defaultThemeVersion="124226"/>
  <mc:AlternateContent xmlns:mc="http://schemas.openxmlformats.org/markup-compatibility/2006">
    <mc:Choice Requires="x15">
      <x15ac:absPath xmlns:x15ac="http://schemas.microsoft.com/office/spreadsheetml/2010/11/ac" url="\\AP20FICFRCGCFGE\Directions\DIRD7 Finances\Tresorerie\TITRISATION\11 - Covered Bonds\2- Sélection\201907 - Cut off 30.06.2019\"/>
    </mc:Choice>
  </mc:AlternateContent>
  <xr:revisionPtr revIDLastSave="0" documentId="13_ncr:1_{9CA9E0EE-BD4A-4058-A432-532D0E436EDC}" xr6:coauthVersionLast="36" xr6:coauthVersionMax="36" xr10:uidLastSave="{00000000-0000-0000-0000-000000000000}"/>
  <bookViews>
    <workbookView xWindow="0" yWindow="0" windowWidth="23040" windowHeight="8770" tabRatio="826" firstSheet="1" activeTab="1" xr2:uid="{00000000-000D-0000-FFFF-FFFF00000000}"/>
  </bookViews>
  <sheets>
    <sheet name="Extrait Balance 28.02.2019" sheetId="41" state="hidden" r:id="rId1"/>
    <sheet name="Disclaimer" sheetId="13" r:id="rId2"/>
    <sheet name="Introduction" sheetId="5" r:id="rId3"/>
    <sheet name="Completion Instructions" sheetId="6"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1.Overview" sheetId="25" r:id="rId10"/>
    <sheet name="D2.Residential" sheetId="26" r:id="rId11"/>
    <sheet name="D3.Explanations" sheetId="27" r:id="rId12"/>
    <sheet name="D4.Covered bonds" sheetId="28" state="hidden" r:id="rId13"/>
    <sheet name="D5.Public sector" sheetId="29" state="hidden" r:id="rId14"/>
    <sheet name="E. Optional ECB-ECAIs data" sheetId="18" r:id="rId15"/>
  </sheets>
  <definedNames>
    <definedName name="_ACm1">#REF!</definedName>
    <definedName name="_ACm2">#REF!</definedName>
    <definedName name="_ACm3">#REF!</definedName>
    <definedName name="_ACm4">#REF!</definedName>
    <definedName name="_ACm5">#REF!</definedName>
    <definedName name="_xlnm._FilterDatabase" localSheetId="4" hidden="1">'A. HTT General'!$L$112:$L$126</definedName>
    <definedName name="_xlnm._FilterDatabase" localSheetId="5" hidden="1">'B1. HTT Mortgage Assets'!$A$11:$D$187</definedName>
    <definedName name="_xlnm._FilterDatabase" localSheetId="0" hidden="1">'Extrait Balance 28.02.2019'!$A$1:$F$24</definedName>
    <definedName name="_OTm1">#REF!</definedName>
    <definedName name="_OTm2">#REF!</definedName>
    <definedName name="_TCm1">#REF!</definedName>
    <definedName name="_TCm2">#REF!</definedName>
    <definedName name="acceptable_use_policy" localSheetId="1">Disclaimer!#REF!</definedName>
    <definedName name="Acm">#REF!</definedName>
    <definedName name="b">#REF!</definedName>
    <definedName name="BACm">#REF!</definedName>
    <definedName name="BACm1">#REF!</definedName>
    <definedName name="BACm2">#REF!</definedName>
    <definedName name="BACm3">#REF!</definedName>
    <definedName name="BACm4">#REF!</definedName>
    <definedName name="BACm5">#REF!</definedName>
    <definedName name="BACm6">#REF!</definedName>
    <definedName name="BACm7">#REF!</definedName>
    <definedName name="BACm8">#REF!</definedName>
    <definedName name="BACm9">#REF!</definedName>
    <definedName name="BOTm">#REF!</definedName>
    <definedName name="BOTm1">#REF!</definedName>
    <definedName name="BOTm2">#REF!</definedName>
    <definedName name="BOTm3">#REF!</definedName>
    <definedName name="BOTm4">#REF!</definedName>
    <definedName name="BOTm5">#REF!</definedName>
    <definedName name="BTCm">#REF!</definedName>
    <definedName name="BTCm1">#REF!</definedName>
    <definedName name="BTCm2">#REF!</definedName>
    <definedName name="general_tc" localSheetId="1">Disclaimer!$A$61</definedName>
    <definedName name="_xlnm.Print_Titles" localSheetId="1">Disclaimer!$2:$2</definedName>
    <definedName name="Otm">#REF!</definedName>
    <definedName name="privacy_policy" localSheetId="1">Disclaimer!$A$136</definedName>
    <definedName name="TCm">#REF!</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3">'Completion Instructions'!$B$2:$J$60</definedName>
    <definedName name="_xlnm.Print_Area" localSheetId="9">'D1.Overview'!$A$1:$J$184</definedName>
    <definedName name="_xlnm.Print_Area" localSheetId="10">'D2.Residential'!$A$1:$F$190</definedName>
    <definedName name="_xlnm.Print_Area" localSheetId="11">'D3.Explanations'!$A$1:$J$127</definedName>
    <definedName name="_xlnm.Print_Area" localSheetId="12">'D4.Covered bonds'!$A$1:$H$49</definedName>
    <definedName name="_xlnm.Print_Area" localSheetId="13">'D5.Public sector'!$A$1:$O$152</definedName>
    <definedName name="_xlnm.Print_Area" localSheetId="1">Disclaimer!$A$1:$A$170</definedName>
    <definedName name="_xlnm.Print_Area" localSheetId="14">'E. Optional ECB-ECAIs data'!$A$2:$G$72</definedName>
    <definedName name="_xlnm.Print_Area" localSheetId="2">Introduction!$B$2:$J$40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88" i="26" l="1"/>
  <c r="E93" i="26"/>
  <c r="E55" i="25" l="1"/>
  <c r="D191" i="9" l="1"/>
  <c r="D192" i="9"/>
  <c r="D193" i="9"/>
  <c r="D194" i="9"/>
  <c r="D195" i="9"/>
  <c r="D190" i="9"/>
  <c r="C70" i="8" l="1"/>
  <c r="D24" i="41" l="1"/>
  <c r="C279" i="9"/>
  <c r="C278" i="9"/>
  <c r="C277" i="9"/>
  <c r="C162" i="9"/>
  <c r="F162" i="9" s="1"/>
  <c r="C161" i="9"/>
  <c r="F161" i="9" s="1"/>
  <c r="C160" i="9"/>
  <c r="F160" i="9" s="1"/>
  <c r="C150" i="9"/>
  <c r="F150" i="9" s="1"/>
  <c r="C124" i="9"/>
  <c r="F124" i="9" s="1"/>
  <c r="C123" i="9"/>
  <c r="F123" i="9" s="1"/>
  <c r="C312" i="8"/>
  <c r="F46" i="8"/>
  <c r="F45" i="8"/>
  <c r="C45" i="8"/>
  <c r="C28" i="8"/>
  <c r="C27" i="8"/>
  <c r="C15" i="8"/>
  <c r="C17" i="8"/>
  <c r="C99" i="9"/>
  <c r="F99" i="9" s="1"/>
  <c r="C195" i="9"/>
  <c r="C194" i="9"/>
  <c r="C193" i="9"/>
  <c r="C192" i="9"/>
  <c r="C191" i="9"/>
  <c r="C190" i="9"/>
  <c r="C36" i="9"/>
  <c r="F36" i="9" s="1"/>
  <c r="D248" i="9"/>
  <c r="C248" i="9"/>
  <c r="D247" i="9"/>
  <c r="C247" i="9"/>
  <c r="C246" i="9"/>
  <c r="D245" i="9"/>
  <c r="C245" i="9"/>
  <c r="D244" i="9"/>
  <c r="C244" i="9"/>
  <c r="C243" i="9"/>
  <c r="C242" i="9"/>
  <c r="C241" i="9"/>
  <c r="C238" i="9"/>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264" i="9"/>
  <c r="C262" i="9"/>
  <c r="C261" i="9"/>
  <c r="C260" i="9"/>
  <c r="C4" i="29"/>
  <c r="C3" i="29"/>
  <c r="G48" i="28"/>
  <c r="F48" i="28"/>
  <c r="E48" i="28"/>
  <c r="D48" i="28"/>
  <c r="D37" i="28"/>
  <c r="D43" i="28"/>
  <c r="G35" i="28"/>
  <c r="G37" i="28"/>
  <c r="G43" i="28"/>
  <c r="F35" i="28"/>
  <c r="F37" i="28"/>
  <c r="F43" i="28"/>
  <c r="E35" i="28"/>
  <c r="E37" i="28"/>
  <c r="E43" i="28"/>
  <c r="D35" i="28"/>
  <c r="G32" i="28"/>
  <c r="F32" i="28"/>
  <c r="E32" i="28"/>
  <c r="D32" i="28"/>
  <c r="G27" i="28"/>
  <c r="F27" i="28"/>
  <c r="E27" i="28"/>
  <c r="D27" i="28"/>
  <c r="G16" i="28"/>
  <c r="G22" i="28"/>
  <c r="F16" i="28"/>
  <c r="F22" i="28"/>
  <c r="G14" i="28"/>
  <c r="F14" i="28"/>
  <c r="E14" i="28"/>
  <c r="E16" i="28"/>
  <c r="E22" i="28"/>
  <c r="D14" i="28"/>
  <c r="D16" i="28"/>
  <c r="D22" i="28"/>
  <c r="C4" i="28"/>
  <c r="C3" i="28"/>
  <c r="D165" i="26"/>
  <c r="C4" i="26"/>
  <c r="C3" i="26"/>
  <c r="C181" i="25"/>
  <c r="F53" i="25"/>
  <c r="C71" i="8"/>
  <c r="C66" i="8"/>
  <c r="C76" i="8"/>
  <c r="C75" i="8"/>
  <c r="C74" i="8"/>
  <c r="C73" i="8"/>
  <c r="C72" i="8"/>
  <c r="C293" i="8"/>
  <c r="D293" i="8"/>
  <c r="D292" i="8"/>
  <c r="C292" i="8"/>
  <c r="F292" i="8"/>
  <c r="C290" i="8"/>
  <c r="C288" i="8"/>
  <c r="D179" i="11"/>
  <c r="G175" i="11"/>
  <c r="C179" i="11"/>
  <c r="F175" i="11"/>
  <c r="D157" i="11"/>
  <c r="G153" i="11"/>
  <c r="C157" i="11"/>
  <c r="F149" i="11"/>
  <c r="D144" i="11"/>
  <c r="G140" i="11"/>
  <c r="C144" i="11"/>
  <c r="F142" i="11"/>
  <c r="G126" i="11"/>
  <c r="G124" i="11"/>
  <c r="C59" i="11"/>
  <c r="C55" i="11"/>
  <c r="C26" i="11"/>
  <c r="C152" i="10"/>
  <c r="C82" i="10"/>
  <c r="C78" i="10"/>
  <c r="C49" i="10"/>
  <c r="C42" i="10"/>
  <c r="F41" i="10"/>
  <c r="D37" i="10"/>
  <c r="G35" i="10"/>
  <c r="C37" i="10"/>
  <c r="F36" i="10"/>
  <c r="D350" i="9"/>
  <c r="G355" i="9"/>
  <c r="C350" i="9"/>
  <c r="F351" i="9"/>
  <c r="D328" i="9"/>
  <c r="G333" i="9"/>
  <c r="C328" i="9"/>
  <c r="F333" i="9"/>
  <c r="D315" i="9"/>
  <c r="G313" i="9"/>
  <c r="C315" i="9"/>
  <c r="F77" i="9"/>
  <c r="D77" i="9"/>
  <c r="D73" i="9"/>
  <c r="C77" i="9"/>
  <c r="C73" i="9"/>
  <c r="F73" i="9"/>
  <c r="F44" i="9"/>
  <c r="D44" i="9"/>
  <c r="C44" i="9"/>
  <c r="D300" i="8"/>
  <c r="C300" i="8"/>
  <c r="C299" i="8"/>
  <c r="C298" i="8"/>
  <c r="C297" i="8"/>
  <c r="C296" i="8"/>
  <c r="C295" i="8"/>
  <c r="C294" i="8"/>
  <c r="C291" i="8"/>
  <c r="D290" i="8"/>
  <c r="C289" i="8"/>
  <c r="G134" i="11"/>
  <c r="G136" i="11"/>
  <c r="F153" i="11"/>
  <c r="G171" i="11"/>
  <c r="F303" i="9"/>
  <c r="F299" i="9"/>
  <c r="G120" i="11"/>
  <c r="G128" i="11"/>
  <c r="G138" i="11"/>
  <c r="G122" i="11"/>
  <c r="G130" i="11"/>
  <c r="G142" i="11"/>
  <c r="F149" i="10"/>
  <c r="G25" i="10"/>
  <c r="G28" i="10"/>
  <c r="G32" i="10"/>
  <c r="F33" i="10"/>
  <c r="G24" i="10"/>
  <c r="F29" i="10"/>
  <c r="G33" i="10"/>
  <c r="F25" i="10"/>
  <c r="G29" i="10"/>
  <c r="G36" i="10"/>
  <c r="G307"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F150" i="10"/>
  <c r="F154" i="10"/>
  <c r="G305" i="9"/>
  <c r="F22" i="10"/>
  <c r="F24" i="10"/>
  <c r="F26" i="10"/>
  <c r="F28" i="10"/>
  <c r="F30" i="10"/>
  <c r="F32" i="10"/>
  <c r="F34" i="10"/>
  <c r="F151" i="10"/>
  <c r="F157" i="10"/>
  <c r="F158" i="10"/>
  <c r="F153" i="10"/>
  <c r="G291" i="9"/>
  <c r="G301" i="9"/>
  <c r="G309" i="9"/>
  <c r="F322" i="9"/>
  <c r="F342" i="9"/>
  <c r="G295" i="9"/>
  <c r="G303" i="9"/>
  <c r="G311" i="9"/>
  <c r="G324" i="9"/>
  <c r="G342" i="9"/>
  <c r="F344" i="9"/>
  <c r="G346" i="9"/>
  <c r="F291" i="9"/>
  <c r="F324" i="9"/>
  <c r="F348" i="9"/>
  <c r="F355" i="9"/>
  <c r="F320" i="9"/>
  <c r="F329" i="9"/>
  <c r="G293" i="9"/>
  <c r="G299" i="9"/>
  <c r="F307" i="9"/>
  <c r="G320" i="9"/>
  <c r="F326" i="9"/>
  <c r="F346" i="9"/>
  <c r="F314" i="9"/>
  <c r="F312" i="9"/>
  <c r="F310" i="9"/>
  <c r="F308" i="9"/>
  <c r="F306" i="9"/>
  <c r="F304" i="9"/>
  <c r="F302" i="9"/>
  <c r="F300" i="9"/>
  <c r="F298" i="9"/>
  <c r="F296" i="9"/>
  <c r="F294" i="9"/>
  <c r="F292" i="9"/>
  <c r="F313" i="9"/>
  <c r="F309" i="9"/>
  <c r="F305" i="9"/>
  <c r="F301" i="9"/>
  <c r="F297" i="9"/>
  <c r="F293" i="9"/>
  <c r="F295" i="9"/>
  <c r="F311" i="9"/>
  <c r="F163" i="11"/>
  <c r="F161" i="11"/>
  <c r="F159" i="11"/>
  <c r="F156" i="11"/>
  <c r="F154" i="11"/>
  <c r="F152" i="11"/>
  <c r="F150" i="11"/>
  <c r="F160" i="11"/>
  <c r="F185" i="11"/>
  <c r="F183" i="11"/>
  <c r="F181" i="11"/>
  <c r="F178" i="11"/>
  <c r="F176" i="11"/>
  <c r="F174" i="11"/>
  <c r="F172" i="11"/>
  <c r="F182" i="11"/>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315" i="9"/>
  <c r="G328" i="9"/>
  <c r="F315" i="9"/>
  <c r="F328" i="9"/>
  <c r="G350" i="9"/>
  <c r="F350" i="9"/>
  <c r="E159" i="26" l="1"/>
  <c r="E160" i="26"/>
  <c r="E161" i="26"/>
  <c r="E162" i="26"/>
  <c r="E163" i="26"/>
  <c r="E164" i="26"/>
  <c r="C249" i="9"/>
  <c r="F253" i="9" s="1"/>
  <c r="C165" i="26"/>
  <c r="C216" i="9"/>
  <c r="C218" i="8"/>
  <c r="C175" i="8"/>
  <c r="D214" i="9"/>
  <c r="G212" i="9" s="1"/>
  <c r="C214" i="9"/>
  <c r="F208" i="9" s="1"/>
  <c r="C77" i="8"/>
  <c r="F82" i="8" s="1"/>
  <c r="C187" i="9"/>
  <c r="D241" i="9"/>
  <c r="D242" i="9"/>
  <c r="D243" i="9"/>
  <c r="D246" i="9"/>
  <c r="C174" i="8"/>
  <c r="C182" i="25"/>
  <c r="C184" i="25" s="1"/>
  <c r="C193" i="8" s="1"/>
  <c r="E52" i="25"/>
  <c r="C219" i="8"/>
  <c r="F250" i="9" l="1"/>
  <c r="F242" i="9"/>
  <c r="F254" i="9"/>
  <c r="F245" i="9"/>
  <c r="F251" i="9"/>
  <c r="F252" i="9"/>
  <c r="F255" i="9"/>
  <c r="F247" i="9"/>
  <c r="F248" i="9"/>
  <c r="F246" i="9"/>
  <c r="F243" i="9"/>
  <c r="F244" i="9"/>
  <c r="F241" i="9"/>
  <c r="E165" i="26"/>
  <c r="G191" i="9"/>
  <c r="G194" i="9"/>
  <c r="G197" i="9"/>
  <c r="G196" i="9"/>
  <c r="G205" i="9"/>
  <c r="G210" i="9"/>
  <c r="F210" i="9"/>
  <c r="F199" i="9"/>
  <c r="F203" i="9"/>
  <c r="F196" i="9"/>
  <c r="C179" i="8"/>
  <c r="F183" i="8" s="1"/>
  <c r="G204" i="9"/>
  <c r="G195" i="9"/>
  <c r="G207" i="9"/>
  <c r="G208" i="9"/>
  <c r="G203" i="9"/>
  <c r="G209" i="9"/>
  <c r="G198" i="9"/>
  <c r="G206" i="9"/>
  <c r="G202" i="9"/>
  <c r="G211" i="9"/>
  <c r="G190" i="9"/>
  <c r="G201" i="9"/>
  <c r="G192" i="9"/>
  <c r="G193" i="9"/>
  <c r="G199" i="9"/>
  <c r="G213" i="9"/>
  <c r="G200" i="9"/>
  <c r="F212" i="9"/>
  <c r="F200" i="9"/>
  <c r="F194" i="9"/>
  <c r="F201" i="9"/>
  <c r="F190" i="9"/>
  <c r="F205" i="9"/>
  <c r="F209" i="9"/>
  <c r="F206" i="9"/>
  <c r="F207" i="9"/>
  <c r="F192" i="9"/>
  <c r="F198" i="9"/>
  <c r="C207" i="8"/>
  <c r="C208" i="8"/>
  <c r="F205" i="8" s="1"/>
  <c r="F70" i="8"/>
  <c r="F86" i="8"/>
  <c r="F76" i="8"/>
  <c r="F81" i="8"/>
  <c r="F73" i="8"/>
  <c r="F75" i="8"/>
  <c r="F87" i="8"/>
  <c r="F80" i="8"/>
  <c r="F78" i="8"/>
  <c r="F79" i="8"/>
  <c r="C39" i="8"/>
  <c r="G219" i="8" s="1"/>
  <c r="F71" i="8"/>
  <c r="F72" i="8"/>
  <c r="F74" i="8"/>
  <c r="F195" i="9"/>
  <c r="F193" i="9"/>
  <c r="F202" i="9"/>
  <c r="F213" i="9"/>
  <c r="F191" i="9"/>
  <c r="F204" i="9"/>
  <c r="F211" i="9"/>
  <c r="F197" i="9"/>
  <c r="C15" i="26"/>
  <c r="C17" i="26"/>
  <c r="C14" i="26"/>
  <c r="C18" i="26"/>
  <c r="C16" i="26"/>
  <c r="D249" i="9"/>
  <c r="C227" i="9"/>
  <c r="C28" i="9"/>
  <c r="F28" i="9" s="1"/>
  <c r="D187" i="9"/>
  <c r="D227" i="9"/>
  <c r="C56" i="8"/>
  <c r="F178" i="8"/>
  <c r="C220" i="8"/>
  <c r="F249" i="9" l="1"/>
  <c r="F211" i="8"/>
  <c r="F215" i="8"/>
  <c r="F203" i="8"/>
  <c r="F201" i="8"/>
  <c r="G214" i="9"/>
  <c r="F174" i="8"/>
  <c r="F177" i="8"/>
  <c r="F180" i="8"/>
  <c r="F206" i="8"/>
  <c r="F186" i="8"/>
  <c r="F181" i="8"/>
  <c r="F209" i="8"/>
  <c r="F193" i="8"/>
  <c r="F182" i="8"/>
  <c r="F184" i="8"/>
  <c r="F185" i="8"/>
  <c r="F187" i="8"/>
  <c r="F175" i="8"/>
  <c r="F202" i="8"/>
  <c r="F199" i="8"/>
  <c r="F194" i="8"/>
  <c r="F214" i="8"/>
  <c r="F197" i="8"/>
  <c r="F198" i="8"/>
  <c r="F214" i="9"/>
  <c r="F213" i="8"/>
  <c r="F212" i="8"/>
  <c r="F204" i="8"/>
  <c r="F196" i="8"/>
  <c r="F210" i="8"/>
  <c r="F195" i="8"/>
  <c r="F200" i="8"/>
  <c r="F77" i="8"/>
  <c r="C164" i="8"/>
  <c r="C167" i="8" s="1"/>
  <c r="G217" i="8"/>
  <c r="G227" i="8"/>
  <c r="G225" i="8"/>
  <c r="G221" i="8"/>
  <c r="G226" i="8"/>
  <c r="G224" i="8"/>
  <c r="G222" i="8"/>
  <c r="D138" i="8"/>
  <c r="D155" i="8" s="1"/>
  <c r="G223" i="8"/>
  <c r="D164" i="8"/>
  <c r="D167" i="8" s="1"/>
  <c r="C138" i="8"/>
  <c r="C155" i="8" s="1"/>
  <c r="G218" i="8"/>
  <c r="C13" i="26"/>
  <c r="C180" i="9" s="1"/>
  <c r="F180" i="9" s="1"/>
  <c r="G223" i="9"/>
  <c r="G233" i="9"/>
  <c r="G229" i="9"/>
  <c r="G219" i="9"/>
  <c r="G226" i="9"/>
  <c r="G221" i="9"/>
  <c r="G231" i="9"/>
  <c r="G228" i="9"/>
  <c r="G225" i="9"/>
  <c r="G224" i="9"/>
  <c r="G222" i="9"/>
  <c r="G230" i="9"/>
  <c r="G232" i="9"/>
  <c r="G220" i="9"/>
  <c r="G247" i="9"/>
  <c r="G245" i="9"/>
  <c r="G255" i="9"/>
  <c r="G251" i="9"/>
  <c r="G241" i="9"/>
  <c r="G248" i="9"/>
  <c r="G243" i="9"/>
  <c r="G254" i="9"/>
  <c r="G253" i="9"/>
  <c r="G242" i="9"/>
  <c r="G244" i="9"/>
  <c r="G252" i="9"/>
  <c r="G246" i="9"/>
  <c r="G250" i="9"/>
  <c r="F223" i="9"/>
  <c r="F222" i="9"/>
  <c r="F232" i="9"/>
  <c r="F233" i="9"/>
  <c r="F228" i="9"/>
  <c r="F220" i="9"/>
  <c r="F226" i="9"/>
  <c r="F230" i="9"/>
  <c r="F224" i="9"/>
  <c r="F219" i="9"/>
  <c r="F225" i="9"/>
  <c r="F221" i="9"/>
  <c r="F231" i="9"/>
  <c r="F229" i="9"/>
  <c r="F179" i="8" l="1"/>
  <c r="F208" i="8"/>
  <c r="F162" i="8"/>
  <c r="F143" i="8"/>
  <c r="F153" i="8"/>
  <c r="F138" i="8"/>
  <c r="F145" i="8"/>
  <c r="F159" i="8"/>
  <c r="F148" i="8"/>
  <c r="F139" i="8"/>
  <c r="F157" i="8"/>
  <c r="F160" i="8"/>
  <c r="F146" i="8"/>
  <c r="F147" i="8"/>
  <c r="F154" i="8"/>
  <c r="F158" i="8"/>
  <c r="F149" i="8"/>
  <c r="F140" i="8"/>
  <c r="F150" i="8"/>
  <c r="F141" i="8"/>
  <c r="F142" i="8"/>
  <c r="F152" i="8"/>
  <c r="F161" i="8"/>
  <c r="F151" i="8"/>
  <c r="F156" i="8"/>
  <c r="F144" i="8"/>
  <c r="G166" i="8"/>
  <c r="G165" i="8"/>
  <c r="G164" i="8"/>
  <c r="G220" i="8"/>
  <c r="G156" i="8"/>
  <c r="G143" i="8"/>
  <c r="G138" i="8"/>
  <c r="G146" i="8"/>
  <c r="G142" i="8"/>
  <c r="G148" i="8"/>
  <c r="G152" i="8"/>
  <c r="G151" i="8"/>
  <c r="G162" i="8"/>
  <c r="G161" i="8"/>
  <c r="G141" i="8"/>
  <c r="G157" i="8"/>
  <c r="G149" i="8"/>
  <c r="G154" i="8"/>
  <c r="G140" i="8"/>
  <c r="G158" i="8"/>
  <c r="G145" i="8"/>
  <c r="G147" i="8"/>
  <c r="G159" i="8"/>
  <c r="G144" i="8"/>
  <c r="G153" i="8"/>
  <c r="G150" i="8"/>
  <c r="G160" i="8"/>
  <c r="G139" i="8"/>
  <c r="F166" i="8"/>
  <c r="F165" i="8"/>
  <c r="F164" i="8"/>
  <c r="F227" i="9"/>
  <c r="G227" i="9"/>
  <c r="G249" i="9"/>
  <c r="F167" i="8" l="1"/>
  <c r="G167" i="8"/>
  <c r="G155" i="8"/>
  <c r="F155" i="8"/>
  <c r="C170" i="9" l="1"/>
  <c r="F170" i="9" s="1"/>
  <c r="C173" i="9"/>
  <c r="F173" i="9" s="1"/>
  <c r="C174" i="9"/>
  <c r="F174" i="9" s="1"/>
  <c r="C171" i="9"/>
  <c r="F171" i="9" s="1"/>
  <c r="C172" i="9"/>
  <c r="F172" i="9" s="1"/>
  <c r="C89" i="8" l="1"/>
  <c r="D93" i="8" l="1"/>
  <c r="D96" i="8"/>
  <c r="D94" i="8"/>
  <c r="C96" i="8"/>
  <c r="D97" i="8"/>
  <c r="C99" i="8"/>
  <c r="C93" i="8"/>
  <c r="C97" i="8"/>
  <c r="C94" i="8"/>
  <c r="D95" i="8"/>
  <c r="D98" i="8"/>
  <c r="D99" i="8"/>
  <c r="C98" i="8"/>
  <c r="C95" i="8"/>
  <c r="D100" i="8" l="1"/>
  <c r="C100" i="8"/>
  <c r="F96" i="8" l="1"/>
  <c r="F102" i="8"/>
  <c r="F99" i="8"/>
  <c r="F93" i="8"/>
  <c r="F95" i="8"/>
  <c r="F98" i="8"/>
  <c r="F103" i="8"/>
  <c r="F104" i="8"/>
  <c r="F94" i="8"/>
  <c r="F97" i="8"/>
  <c r="F101" i="8"/>
  <c r="F105" i="8"/>
  <c r="G99" i="8"/>
  <c r="G95" i="8"/>
  <c r="G104" i="8"/>
  <c r="G102" i="8"/>
  <c r="G98" i="8"/>
  <c r="G94" i="8"/>
  <c r="G101" i="8"/>
  <c r="G93" i="8"/>
  <c r="G97" i="8"/>
  <c r="G96" i="8"/>
  <c r="G105" i="8"/>
  <c r="G103" i="8"/>
  <c r="F100" i="8" l="1"/>
  <c r="G100" i="8"/>
  <c r="D66" i="8" l="1"/>
  <c r="D73" i="8"/>
  <c r="D72" i="8"/>
  <c r="D74" i="8"/>
  <c r="D71" i="8"/>
  <c r="D75" i="8"/>
  <c r="D76" i="8"/>
  <c r="E51" i="25" l="1"/>
  <c r="D70" i="8"/>
  <c r="D77" i="8" s="1"/>
  <c r="G73" i="8" l="1"/>
  <c r="G78" i="8"/>
  <c r="G79" i="8"/>
  <c r="G74" i="8"/>
  <c r="G72" i="8"/>
  <c r="G76" i="8"/>
  <c r="G87" i="8"/>
  <c r="G80" i="8"/>
  <c r="G82" i="8"/>
  <c r="G75" i="8"/>
  <c r="G81" i="8"/>
  <c r="G70" i="8"/>
  <c r="G71" i="8"/>
  <c r="G86" i="8"/>
  <c r="C12" i="9"/>
  <c r="C15" i="9" s="1"/>
  <c r="C53" i="8"/>
  <c r="C58" i="8" s="1"/>
  <c r="E53" i="25"/>
  <c r="G77" i="8" l="1"/>
  <c r="F57" i="8"/>
  <c r="F59" i="8"/>
  <c r="F53" i="8"/>
  <c r="C38" i="8"/>
  <c r="F56" i="8"/>
  <c r="F64" i="8"/>
  <c r="F55" i="8"/>
  <c r="F60" i="8"/>
  <c r="F54" i="8"/>
  <c r="F63" i="8"/>
  <c r="F61" i="8"/>
  <c r="F62" i="8"/>
  <c r="F18" i="9"/>
  <c r="F12" i="9"/>
  <c r="F19" i="9"/>
  <c r="F22" i="9"/>
  <c r="F21" i="9"/>
  <c r="F20" i="9"/>
  <c r="F16" i="9"/>
  <c r="F23" i="9"/>
  <c r="F24" i="9"/>
  <c r="F17" i="9"/>
  <c r="F25" i="9"/>
  <c r="F14" i="9"/>
  <c r="F13" i="9"/>
  <c r="F26" i="9"/>
  <c r="F218" i="8" l="1"/>
  <c r="C112" i="8"/>
  <c r="C129" i="8" s="1"/>
  <c r="F217" i="8"/>
  <c r="F225" i="8"/>
  <c r="F224" i="8"/>
  <c r="F219" i="8"/>
  <c r="D45" i="8"/>
  <c r="F223" i="8"/>
  <c r="F226" i="8"/>
  <c r="F222" i="8"/>
  <c r="F221" i="8"/>
  <c r="D112" i="8"/>
  <c r="D129" i="8" s="1"/>
  <c r="F227" i="8"/>
  <c r="F15" i="9"/>
  <c r="F58" i="8"/>
  <c r="F220" i="8" l="1"/>
  <c r="F119" i="8"/>
  <c r="F130" i="8"/>
  <c r="F125" i="8"/>
  <c r="F134" i="8"/>
  <c r="F112" i="8"/>
  <c r="F123" i="8"/>
  <c r="F115" i="8"/>
  <c r="F126" i="8"/>
  <c r="F127" i="8"/>
  <c r="F128" i="8"/>
  <c r="F118" i="8"/>
  <c r="F136" i="8"/>
  <c r="F114" i="8"/>
  <c r="F132" i="8"/>
  <c r="F120" i="8"/>
  <c r="F124" i="8"/>
  <c r="F122" i="8"/>
  <c r="F135" i="8"/>
  <c r="F131" i="8"/>
  <c r="F121" i="8"/>
  <c r="F133" i="8"/>
  <c r="F116" i="8"/>
  <c r="F117" i="8"/>
  <c r="F113" i="8"/>
  <c r="G112" i="8"/>
  <c r="G118" i="8"/>
  <c r="G117" i="8"/>
  <c r="G116" i="8"/>
  <c r="G135" i="8"/>
  <c r="G130" i="8"/>
  <c r="G128" i="8"/>
  <c r="G122" i="8"/>
  <c r="G113" i="8"/>
  <c r="G121" i="8"/>
  <c r="G133" i="8"/>
  <c r="G136" i="8"/>
  <c r="G131" i="8"/>
  <c r="G125" i="8"/>
  <c r="G123" i="8"/>
  <c r="G127" i="8"/>
  <c r="G119" i="8"/>
  <c r="G132" i="8"/>
  <c r="G115" i="8"/>
  <c r="G126" i="8"/>
  <c r="G120" i="8"/>
  <c r="G124" i="8"/>
  <c r="G114" i="8"/>
  <c r="G134" i="8"/>
  <c r="F129" i="8" l="1"/>
  <c r="G129" i="8"/>
</calcChain>
</file>

<file path=xl/sharedStrings.xml><?xml version="1.0" encoding="utf-8"?>
<sst xmlns="http://schemas.openxmlformats.org/spreadsheetml/2006/main" count="3724" uniqueCount="2260">
  <si>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</si>
  <si>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</si>
  <si>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</si>
  <si>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</si>
  <si>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</si>
  <si>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</si>
  <si>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</si>
  <si>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</si>
  <si>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</si>
  <si>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</si>
  <si>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</si>
  <si>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</si>
  <si>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</si>
  <si>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</si>
  <si>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</si>
  <si>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</si>
  <si>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</si>
  <si>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</si>
  <si>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</si>
  <si>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</si>
  <si>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</si>
  <si>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</si>
  <si>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</si>
  <si>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</si>
  <si>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</si>
  <si>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</si>
  <si>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</si>
  <si>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</si>
  <si>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</si>
  <si>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</si>
  <si>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</si>
  <si>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</si>
  <si>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</si>
  <si>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</si>
  <si>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</si>
  <si>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</si>
  <si>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</si>
  <si>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</si>
  <si>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</si>
  <si>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</si>
  <si>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</si>
  <si>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</si>
  <si>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</si>
  <si>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</si>
  <si>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</si>
  <si>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</si>
  <si>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</si>
  <si>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</si>
  <si>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</si>
  <si>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</si>
  <si>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</si>
  <si>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</si>
  <si>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</si>
  <si>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</si>
  <si>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</si>
  <si>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</si>
  <si>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</si>
  <si>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</si>
  <si>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</si>
  <si>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</si>
  <si>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</si>
  <si>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</si>
  <si>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</si>
  <si>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</si>
  <si>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</si>
  <si>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</si>
  <si>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</si>
  <si>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</si>
  <si>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</si>
  <si>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</si>
  <si>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</si>
  <si>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</si>
  <si>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</si>
  <si>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</si>
  <si>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</si>
  <si>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</si>
  <si>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</si>
  <si>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</si>
  <si>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</si>
  <si>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</si>
  <si>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</si>
  <si>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</si>
  <si>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</si>
  <si>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</si>
  <si>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</si>
  <si>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</si>
  <si>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</si>
  <si>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</si>
  <si>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</si>
  <si>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</si>
  <si>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</si>
  <si>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</si>
  <si>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</si>
  <si>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</si>
  <si>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</si>
  <si>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</si>
  <si>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</si>
  <si>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</si>
  <si>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</si>
  <si>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</si>
  <si>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</si>
  <si>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</si>
  <si>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</si>
  <si>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</si>
  <si>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</si>
  <si>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</si>
  <si>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</si>
  <si>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</si>
  <si>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</si>
  <si>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</si>
  <si>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</si>
  <si>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</si>
  <si>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</si>
  <si>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</si>
  <si>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</si>
  <si>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</si>
  <si>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</si>
  <si>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</si>
  <si>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</si>
  <si>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</si>
  <si>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</si>
  <si>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</si>
  <si>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</si>
  <si>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</si>
  <si>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</si>
  <si>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</si>
  <si>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</si>
  <si>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</si>
  <si>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</si>
  <si>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</si>
  <si>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</si>
  <si>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</si>
  <si>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</si>
  <si>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</si>
  <si>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</si>
  <si>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</si>
  <si>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</si>
  <si>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</si>
  <si>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</si>
  <si>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</si>
  <si>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</si>
  <si>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</si>
  <si>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</si>
  <si>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</si>
  <si>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</si>
  <si>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</si>
  <si>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</si>
  <si>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</si>
  <si>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</si>
  <si>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</si>
  <si>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</si>
  <si>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</si>
  <si>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</si>
  <si>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</si>
  <si>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</si>
  <si>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</si>
  <si>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</si>
  <si>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</si>
  <si>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</si>
  <si>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</si>
  <si>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</si>
  <si>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</si>
  <si>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</si>
  <si>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</si>
  <si>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</si>
  <si>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</si>
  <si>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</si>
  <si>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</si>
  <si>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</si>
  <si>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</si>
  <si>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</si>
  <si>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</si>
  <si>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</si>
  <si>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</si>
  <si>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</si>
  <si>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</si>
  <si>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</si>
  <si>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</si>
  <si>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</si>
  <si>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</si>
  <si>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</si>
  <si>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</si>
  <si>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</si>
  <si>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</si>
  <si>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</si>
  <si>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</si>
  <si>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</si>
  <si>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</si>
  <si>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</si>
  <si>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</si>
  <si>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</si>
  <si>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</si>
  <si>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</si>
  <si>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</si>
  <si>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</si>
  <si>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</si>
  <si>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</si>
  <si>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</si>
  <si>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</si>
  <si>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</si>
  <si>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</si>
  <si>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</si>
  <si>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</si>
  <si>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</si>
  <si>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</si>
  <si>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</si>
  <si>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</si>
  <si>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</si>
  <si>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</si>
  <si>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</si>
  <si>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</si>
  <si>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</si>
  <si>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</si>
  <si>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</si>
  <si>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</si>
  <si>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</si>
  <si>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</si>
  <si>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</si>
  <si>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</si>
  <si>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</si>
  <si>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</si>
  <si>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</si>
  <si>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</si>
  <si>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</si>
  <si>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</si>
  <si>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</si>
  <si>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</si>
  <si>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</si>
  <si>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</si>
  <si>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</si>
  <si>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</si>
  <si>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</si>
  <si>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</si>
  <si>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</si>
  <si>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</si>
  <si>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</si>
  <si>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</si>
  <si>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</si>
  <si>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</si>
  <si>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</si>
  <si>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</si>
  <si>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</si>
  <si>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</si>
  <si>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</si>
  <si>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</si>
  <si>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</si>
  <si>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</si>
  <si>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</si>
  <si>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</si>
  <si>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</si>
  <si>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</si>
  <si>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</si>
  <si>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</si>
  <si>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</si>
  <si>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</si>
  <si>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</si>
  <si>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</si>
  <si>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</si>
  <si>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</si>
  <si>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</si>
  <si>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</si>
  <si>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</si>
  <si>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</si>
  <si>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</si>
  <si>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</si>
  <si>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</si>
  <si>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</si>
  <si>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</si>
  <si>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</si>
  <si>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</si>
  <si>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</si>
  <si>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</si>
  <si>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</si>
  <si>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</si>
  <si>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</si>
  <si>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</si>
  <si>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</si>
  <si>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</si>
  <si>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</si>
  <si>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</si>
  <si>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</si>
  <si>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</si>
  <si>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</si>
  <si>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</si>
  <si>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</si>
  <si>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</si>
  <si>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</si>
  <si>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</si>
  <si>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</si>
  <si>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</si>
  <si>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</si>
  <si>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</si>
  <si>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</si>
  <si>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</si>
  <si>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</si>
  <si>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</si>
  <si>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</si>
  <si>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</si>
  <si>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</si>
  <si>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</si>
  <si>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</si>
  <si>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</si>
  <si>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</si>
  <si>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</si>
  <si>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</si>
  <si>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</si>
  <si>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</si>
  <si>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</si>
  <si>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</si>
  <si>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</si>
  <si>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</si>
  <si>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</si>
  <si>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</si>
  <si>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</si>
  <si>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</si>
  <si>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</si>
  <si>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</si>
  <si>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</si>
  <si>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</si>
  <si>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</si>
  <si>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</si>
  <si>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</si>
  <si>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</si>
  <si>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</si>
  <si>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</si>
  <si>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</si>
  <si>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</si>
  <si>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</si>
  <si>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</si>
  <si>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</si>
  <si>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</si>
  <si>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</si>
  <si>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</si>
  <si>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</si>
  <si>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</si>
  <si>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</si>
  <si>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</si>
  <si>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</si>
  <si>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</si>
  <si>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</si>
  <si>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</si>
  <si>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</si>
  <si>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</si>
  <si>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</si>
  <si>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</si>
  <si>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</si>
  <si>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</si>
  <si>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</si>
  <si>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</si>
  <si>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</si>
  <si>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</si>
  <si>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</si>
  <si>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</si>
  <si>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</si>
  <si>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</si>
  <si>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</si>
  <si>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</si>
  <si>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</si>
  <si>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</si>
  <si>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</si>
  <si>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</si>
  <si>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</si>
  <si>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</si>
  <si>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</si>
  <si>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</si>
  <si>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</si>
  <si>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</si>
  <si>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</si>
  <si>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</si>
  <si>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</si>
  <si>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</si>
  <si>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</si>
  <si>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</si>
  <si>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</si>
  <si>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</si>
  <si>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</si>
  <si>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</si>
  <si>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</si>
  <si>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</si>
  <si>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</si>
  <si>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</si>
  <si>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</si>
  <si>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</si>
  <si>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</si>
  <si>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</si>
  <si>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</si>
  <si>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</si>
  <si>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</si>
  <si>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</si>
  <si>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</si>
  <si>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</si>
  <si>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</si>
  <si>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</si>
  <si>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</si>
  <si>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</si>
  <si>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</si>
  <si>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</si>
  <si>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</si>
  <si>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</si>
  <si>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</si>
  <si>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</si>
  <si>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</si>
  <si>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</si>
  <si>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</si>
  <si>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</si>
  <si>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</si>
  <si>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</si>
  <si>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</si>
  <si>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</si>
  <si>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</si>
  <si>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</si>
  <si>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</si>
  <si>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</si>
  <si>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</si>
  <si>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</si>
  <si>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</si>
  <si>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</si>
  <si>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</si>
  <si>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</si>
  <si>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</si>
  <si>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</si>
  <si>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</si>
  <si>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</si>
  <si>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</si>
  <si>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</si>
  <si>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</si>
  <si>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</si>
  <si>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</si>
  <si>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</si>
  <si>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</si>
  <si>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</si>
  <si>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</si>
  <si>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</si>
  <si>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</si>
  <si>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</si>
  <si>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</si>
  <si>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</si>
  <si>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</si>
  <si>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</si>
  <si>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</si>
  <si>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</si>
  <si>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</si>
  <si>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</si>
  <si>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</si>
  <si>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</si>
  <si>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</si>
  <si>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</si>
  <si>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</si>
  <si>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</si>
  <si>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</si>
  <si>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</si>
  <si>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</si>
  <si>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</si>
  <si>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</si>
  <si>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</si>
  <si>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</si>
  <si>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</si>
  <si>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</si>
  <si>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</si>
  <si>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</si>
  <si>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</si>
  <si>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</si>
  <si>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</si>
  <si>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</si>
  <si>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</si>
  <si>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</si>
  <si>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</si>
  <si>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</si>
  <si>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</si>
  <si>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</si>
  <si>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</si>
  <si>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</si>
  <si>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</si>
  <si>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</si>
  <si>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</si>
  <si>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</si>
  <si>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</si>
  <si>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</si>
  <si>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</si>
  <si>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</si>
  <si>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</si>
  <si>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</si>
  <si>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</si>
  <si>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</si>
  <si>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</si>
  <si>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</si>
  <si>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</si>
  <si>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</si>
  <si>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</si>
  <si>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</si>
  <si>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</si>
  <si>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</si>
  <si>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</si>
  <si>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</si>
  <si>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</si>
  <si>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</si>
  <si>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</si>
  <si>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</si>
  <si>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</si>
  <si>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</si>
  <si>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</si>
  <si>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</si>
  <si>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</si>
  <si>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</si>
  <si>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</si>
  <si>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</si>
  <si>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</si>
  <si>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</si>
  <si>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</si>
  <si>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</si>
  <si>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</si>
  <si>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</si>
  <si>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</si>
  <si>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</si>
  <si>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</si>
  <si>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</si>
  <si>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</si>
  <si>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</si>
  <si>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</si>
  <si>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</si>
  <si>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</si>
  <si>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</si>
  <si>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</si>
  <si>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</si>
  <si>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</si>
  <si>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</si>
  <si>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</si>
  <si>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</si>
  <si>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</si>
  <si>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</si>
  <si>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</si>
  <si>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</si>
  <si>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</si>
  <si>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</si>
  <si>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</si>
  <si>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</si>
  <si>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</si>
  <si>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</si>
  <si>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</si>
  <si>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</si>
  <si>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</si>
  <si>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</si>
  <si>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</si>
  <si>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</si>
  <si>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</si>
  <si>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</si>
  <si>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</si>
  <si>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</si>
  <si>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</si>
  <si>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</si>
  <si>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</si>
  <si>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</si>
  <si>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</si>
  <si>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</si>
  <si>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</si>
  <si>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</si>
  <si>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</si>
  <si>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</si>
  <si>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</si>
  <si>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</si>
  <si>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</si>
  <si>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</si>
  <si>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</si>
  <si>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</si>
  <si>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</si>
  <si>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</si>
  <si>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</si>
  <si>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</si>
  <si>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</si>
  <si>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</si>
  <si>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</si>
  <si>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</si>
  <si>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</si>
  <si>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</si>
  <si>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</si>
  <si>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</si>
  <si>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</si>
  <si>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</si>
  <si>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</si>
  <si>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</si>
  <si>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</si>
  <si>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</si>
  <si>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</si>
  <si>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</si>
  <si>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</si>
  <si>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</si>
  <si>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</si>
  <si>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</si>
  <si>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</si>
  <si>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</si>
  <si>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</si>
  <si>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</si>
  <si>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</si>
  <si>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</si>
  <si>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</si>
  <si>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</si>
  <si>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</si>
  <si>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</si>
  <si>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</si>
  <si>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</si>
  <si>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</si>
  <si>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</si>
  <si>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</si>
  <si>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</si>
  <si>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</si>
  <si>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</si>
  <si>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</si>
  <si>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</si>
  <si>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</si>
  <si>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</si>
  <si>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</si>
  <si>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</si>
  <si>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</si>
  <si>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</si>
  <si>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</si>
  <si>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</si>
  <si>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</si>
  <si>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</si>
  <si>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</si>
  <si>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</si>
  <si>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</si>
  <si>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</si>
  <si>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</si>
  <si>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</si>
  <si>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</si>
  <si>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</si>
  <si>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</si>
  <si>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</si>
  <si>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</si>
  <si>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</si>
  <si>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</si>
  <si>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</si>
  <si>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</si>
  <si>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</si>
  <si>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</si>
  <si>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</si>
  <si>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</si>
  <si>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</si>
  <si>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</si>
  <si>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</si>
  <si>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</si>
  <si>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</si>
  <si>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</si>
  <si>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</si>
  <si>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</si>
  <si>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</si>
  <si>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</si>
  <si>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</si>
  <si>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</si>
  <si>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</si>
  <si>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</si>
  <si>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</si>
  <si>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</si>
  <si>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</si>
  <si>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</si>
  <si>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</si>
  <si>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</si>
  <si>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</si>
  <si>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</si>
  <si>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</si>
  <si>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</si>
  <si>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</si>
  <si>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</si>
  <si>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</si>
  <si>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</si>
  <si>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</si>
  <si>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</si>
  <si>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</si>
  <si>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</si>
  <si>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</si>
  <si>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</si>
  <si>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</si>
  <si>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</si>
  <si>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</si>
  <si>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</si>
  <si>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</si>
  <si>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</si>
  <si>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</si>
  <si>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</si>
  <si>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</si>
  <si>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</si>
  <si>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</si>
  <si>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</si>
  <si>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</si>
  <si>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</si>
  <si>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</si>
  <si>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</si>
  <si>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</si>
  <si>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</si>
  <si>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</si>
  <si>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</si>
  <si>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</si>
  <si>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</si>
  <si>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</si>
  <si>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</si>
  <si>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</si>
  <si>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</si>
  <si>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</si>
  <si>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</si>
  <si>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</si>
  <si>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</si>
  <si>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</si>
  <si>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</si>
  <si>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</si>
  <si>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</si>
  <si>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</si>
  <si>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</si>
  <si>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</si>
  <si>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</si>
  <si>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</si>
  <si>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</si>
  <si>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</si>
  <si>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</si>
  <si>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</si>
  <si>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</si>
  <si>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</si>
  <si>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</si>
  <si>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</si>
  <si>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</si>
  <si>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</si>
  <si>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</si>
  <si>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</si>
  <si>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</si>
  <si>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</si>
  <si>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</si>
  <si>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</si>
  <si>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</si>
  <si>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</si>
  <si>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</si>
  <si>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</si>
  <si>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</si>
  <si>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</si>
  <si>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</si>
  <si>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</si>
  <si>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</si>
  <si>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</si>
  <si>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</si>
  <si>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</si>
  <si>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</si>
  <si>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</si>
  <si>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</si>
  <si>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</si>
  <si>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</si>
  <si>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</si>
  <si>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</si>
  <si>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</si>
  <si>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</si>
  <si>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</si>
  <si>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</si>
  <si>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</si>
  <si>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</si>
  <si>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</si>
  <si>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</si>
  <si>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</si>
  <si>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</si>
  <si>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</si>
  <si>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</si>
  <si>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</si>
  <si>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</si>
  <si>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</si>
  <si>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</si>
  <si>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</si>
  <si>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</si>
  <si>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</si>
  <si>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</si>
  <si>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</si>
  <si>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</si>
  <si>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</si>
  <si>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</si>
  <si>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</si>
  <si>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</si>
  <si>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</si>
  <si>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</si>
  <si>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</si>
  <si>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</si>
  <si>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</si>
  <si>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</si>
  <si>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</si>
  <si>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</si>
  <si>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</si>
  <si>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</si>
  <si>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</si>
  <si>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</si>
  <si>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</si>
  <si>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</si>
  <si>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</si>
  <si>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</si>
  <si>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</si>
  <si>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</si>
  <si>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</si>
  <si>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</si>
  <si>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</si>
  <si>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</si>
  <si>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</si>
  <si>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</si>
  <si>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</si>
  <si>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</si>
  <si>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</si>
  <si>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</si>
  <si>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</si>
  <si>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</si>
  <si>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</si>
  <si>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</si>
  <si>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</si>
  <si>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</si>
  <si>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</si>
  <si>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</si>
  <si>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</si>
  <si>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</si>
  <si>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</si>
  <si>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</si>
  <si>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</si>
  <si>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</si>
  <si>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</si>
  <si>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</si>
  <si>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</si>
  <si>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</si>
  <si>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</si>
  <si>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</si>
  <si>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</si>
  <si>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</si>
  <si>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</si>
  <si>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</si>
  <si>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</si>
  <si>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</si>
  <si>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</si>
  <si>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</si>
  <si>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</si>
  <si>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</si>
  <si>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</si>
  <si>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</si>
  <si>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</si>
  <si>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</si>
  <si>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</si>
  <si>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</si>
  <si>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</si>
  <si>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</si>
  <si>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</si>
  <si>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</si>
  <si>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</si>
  <si>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</si>
  <si>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</si>
  <si>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</si>
  <si>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</si>
  <si>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</si>
  <si>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</si>
  <si>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</si>
  <si>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</si>
  <si>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</si>
  <si>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</si>
  <si>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</si>
  <si>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</si>
  <si>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</si>
  <si>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</si>
  <si>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</si>
  <si>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</si>
  <si>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</si>
  <si>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</si>
  <si>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</si>
  <si>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</si>
  <si>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</si>
  <si>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</si>
  <si>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</si>
  <si>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</si>
  <si>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</si>
  <si>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</si>
  <si>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</si>
  <si>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</si>
  <si>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</si>
  <si>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</si>
  <si>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</si>
  <si>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</si>
  <si>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</si>
  <si>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</si>
  <si>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</si>
  <si>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</si>
  <si>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</si>
  <si>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</si>
  <si>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</si>
  <si>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</si>
  <si>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</si>
  <si>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</si>
  <si>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</si>
  <si>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</si>
  <si>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</si>
  <si>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</si>
  <si>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</si>
  <si>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</si>
  <si>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</si>
  <si>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</si>
  <si>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</si>
  <si>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</si>
  <si>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</si>
  <si>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</si>
  <si>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</si>
  <si>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</si>
  <si>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</si>
  <si>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</si>
  <si>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</si>
  <si>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</si>
  <si>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</si>
  <si>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</si>
  <si>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</si>
  <si>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</si>
  <si>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</si>
  <si>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</si>
  <si>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</si>
  <si>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</si>
  <si>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</si>
  <si>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</si>
  <si>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</si>
  <si>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</si>
  <si>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</si>
  <si>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</si>
  <si>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</si>
  <si>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</si>
  <si>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</si>
  <si>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</si>
  <si>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</si>
  <si>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</si>
  <si>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</si>
  <si>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</si>
  <si>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</si>
  <si>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</si>
  <si>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</si>
  <si>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</si>
  <si>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</si>
  <si>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</si>
  <si>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</si>
  <si>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</si>
  <si>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</si>
  <si>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</si>
  <si>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</si>
  <si>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</si>
  <si>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</si>
  <si>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</si>
  <si>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</si>
  <si>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</si>
  <si>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</si>
  <si>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</si>
  <si>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</si>
  <si>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</si>
  <si>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</si>
  <si>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</si>
  <si>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</si>
  <si>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</si>
  <si>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</si>
  <si>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</si>
  <si>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</si>
  <si>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</si>
  <si>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</si>
  <si>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</si>
  <si>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</si>
  <si>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</si>
  <si>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</si>
  <si>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</si>
  <si>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</si>
  <si>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</si>
  <si>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</si>
  <si>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</si>
  <si>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</si>
  <si>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</si>
  <si>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</si>
  <si>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</si>
  <si>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</si>
  <si>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</si>
  <si>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</si>
  <si>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</si>
  <si>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</si>
  <si>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</si>
  <si>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</si>
  <si>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</si>
  <si>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</si>
  <si>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</si>
  <si>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</si>
  <si>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</si>
  <si>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</si>
  <si>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</si>
  <si>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</si>
  <si>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</si>
  <si>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</si>
  <si>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</si>
  <si>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</si>
  <si>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</si>
  <si>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</si>
  <si>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</si>
  <si>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</si>
  <si>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</si>
  <si>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</si>
  <si>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</si>
  <si>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</si>
  <si>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</si>
  <si>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</si>
  <si>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</si>
  <si>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</si>
  <si>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</si>
  <si>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</si>
  <si>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</si>
  <si>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</si>
  <si>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</si>
  <si>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</si>
  <si>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</si>
  <si>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</si>
  <si>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</si>
  <si>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</si>
  <si>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</si>
  <si>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</si>
  <si>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</si>
  <si>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</si>
  <si>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</si>
  <si>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</si>
  <si>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</si>
  <si>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</si>
  <si>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</si>
  <si>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</si>
  <si>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</si>
  <si>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</si>
  <si>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</si>
  <si>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</si>
  <si>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</si>
  <si>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</si>
  <si>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</si>
  <si>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</si>
  <si>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</si>
  <si>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</si>
  <si>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</si>
  <si>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</si>
  <si>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</si>
  <si>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</si>
  <si>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</si>
  <si>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</si>
  <si>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</si>
  <si>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</si>
  <si>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</si>
  <si>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</si>
  <si>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</si>
  <si>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</si>
  <si>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</si>
  <si>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</si>
  <si>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</si>
  <si>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</si>
  <si>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</si>
  <si>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</si>
  <si>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</si>
  <si>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</si>
  <si>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</si>
  <si>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</si>
  <si>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</si>
  <si>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</si>
  <si>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</si>
  <si>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</si>
  <si>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</si>
  <si>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</si>
  <si>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</si>
  <si>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</si>
  <si>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</si>
  <si>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</si>
  <si>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</si>
  <si>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</si>
  <si>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</si>
  <si>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</si>
  <si>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</si>
  <si>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</si>
  <si>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</si>
  <si>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</si>
  <si>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</si>
  <si>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</si>
  <si>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</si>
  <si>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</si>
  <si>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</si>
  <si>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</si>
  <si>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</si>
  <si>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</si>
  <si>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</si>
  <si>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</si>
  <si>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</si>
  <si>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</si>
  <si>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</si>
  <si>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</si>
  <si>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</si>
  <si>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</si>
  <si>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</si>
  <si>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</si>
  <si>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</si>
  <si>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</si>
  <si>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</si>
  <si>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</si>
  <si>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</si>
  <si>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</si>
  <si>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</si>
  <si>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</si>
  <si>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</si>
  <si>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</si>
  <si>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</si>
  <si>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</si>
  <si>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</si>
  <si>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</si>
  <si>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</si>
  <si>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</si>
  <si>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</si>
  <si>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</si>
  <si>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</si>
  <si>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</si>
  <si>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</si>
  <si>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</si>
  <si>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</si>
  <si>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</si>
  <si>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</si>
  <si>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</si>
  <si>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</si>
  <si>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</si>
  <si>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</si>
  <si>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</si>
  <si>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</si>
  <si>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</si>
  <si>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</si>
  <si>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</si>
  <si>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</si>
  <si>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</si>
  <si>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</si>
  <si>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</si>
  <si>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</si>
  <si>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</si>
  <si>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</si>
  <si>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</si>
  <si>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</si>
  <si>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</si>
  <si>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</si>
  <si>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</si>
  <si>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</si>
  <si>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</si>
  <si>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</si>
  <si>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</si>
  <si>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</si>
  <si>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</si>
  <si>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</si>
  <si>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</si>
  <si>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</si>
  <si>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</si>
  <si>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</si>
  <si>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</si>
  <si>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</si>
  <si>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</si>
  <si>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</si>
  <si>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</si>
  <si>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</si>
  <si>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</si>
  <si>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</si>
  <si>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</si>
  <si>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</si>
  <si>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</si>
  <si>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</si>
  <si>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</si>
  <si>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</si>
  <si>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</si>
  <si>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</si>
  <si>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</si>
  <si>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</si>
  <si>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</si>
  <si>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</si>
  <si>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</si>
  <si>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</si>
  <si>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</si>
  <si>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</si>
  <si>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</si>
  <si>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</si>
  <si>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</si>
  <si>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</si>
  <si>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</si>
  <si>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</si>
  <si>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</si>
  <si>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</si>
  <si>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</si>
  <si>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</si>
  <si>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</si>
  <si>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</si>
  <si>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</si>
  <si>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</si>
  <si>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</si>
  <si>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</si>
  <si>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</si>
  <si>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</si>
  <si>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</si>
  <si>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</si>
  <si>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</si>
  <si>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</si>
  <si>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</si>
  <si>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</si>
  <si>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</si>
  <si>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</si>
  <si>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</si>
  <si>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</si>
  <si>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</si>
  <si>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</si>
  <si>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</si>
  <si>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</si>
  <si>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</si>
  <si>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</si>
  <si>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</si>
  <si>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</si>
  <si>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</si>
  <si>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</si>
  <si>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</si>
  <si>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</si>
  <si>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</si>
  <si>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</si>
  <si>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</si>
  <si>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</si>
  <si>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</si>
  <si>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</si>
  <si>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</si>
  <si>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</si>
  <si>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</si>
  <si>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</si>
  <si>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</si>
  <si>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</si>
  <si>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</si>
  <si>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</si>
  <si>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</si>
  <si>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</si>
  <si>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</si>
  <si>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</si>
  <si>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</si>
  <si>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</si>
  <si>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</si>
  <si>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</si>
  <si>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</si>
  <si>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</si>
  <si>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</si>
  <si>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</si>
  <si>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</si>
  <si>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</si>
  <si>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</si>
  <si>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</si>
  <si>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</si>
  <si>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</si>
  <si>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</si>
  <si>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</si>
  <si>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</si>
  <si>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</si>
  <si>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</si>
  <si>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</si>
  <si>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</si>
  <si>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</si>
  <si>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</si>
  <si>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</si>
  <si>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</si>
  <si>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</si>
  <si>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</si>
  <si>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</si>
  <si>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</si>
  <si>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</si>
  <si>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</si>
  <si>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</si>
  <si>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</si>
  <si>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</si>
  <si>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</si>
  <si>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</si>
  <si>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</si>
  <si>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</si>
  <si>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</si>
  <si>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</si>
  <si>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</si>
  <si>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</si>
  <si>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</si>
  <si>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</si>
  <si>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</si>
  <si>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</si>
  <si>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</si>
  <si>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</si>
  <si>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</si>
  <si>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</si>
  <si>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</si>
  <si>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</si>
  <si>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</si>
  <si>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</si>
  <si>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</si>
  <si>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</si>
  <si>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</si>
  <si>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</si>
  <si>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</si>
  <si>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</si>
  <si>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</si>
  <si>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</si>
  <si>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</si>
  <si>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</si>
  <si>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</si>
  <si>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</si>
  <si>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</si>
  <si>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</si>
  <si>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</si>
  <si>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</si>
  <si>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</si>
  <si>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</si>
  <si>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</si>
  <si>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</si>
  <si>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</si>
  <si>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</si>
  <si>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</si>
  <si>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</si>
  <si>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</si>
  <si>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</si>
  <si>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</si>
  <si>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</si>
  <si>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</si>
  <si>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</si>
  <si>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</si>
  <si>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</si>
  <si>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</si>
  <si>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</si>
  <si>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</si>
  <si>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</si>
  <si>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</si>
  <si>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</si>
  <si>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</si>
  <si>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</si>
  <si>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</si>
  <si>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</si>
  <si>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</si>
  <si>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</si>
  <si>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</si>
  <si>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</si>
  <si>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</si>
  <si>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</si>
  <si>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</si>
  <si>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</si>
  <si>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</si>
  <si>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</si>
  <si>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</si>
  <si>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</si>
  <si>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</si>
  <si>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</si>
  <si>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</si>
  <si>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</si>
  <si>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</si>
  <si>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</si>
  <si>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</si>
  <si>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</si>
  <si>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</si>
  <si>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</si>
  <si>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</si>
  <si>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</si>
  <si>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</si>
  <si>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</si>
  <si>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</si>
  <si>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</si>
  <si>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</si>
  <si>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</si>
  <si>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</si>
  <si>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</si>
  <si>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</si>
  <si>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</si>
  <si>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</si>
  <si>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</si>
  <si>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</si>
  <si>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</si>
  <si>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</si>
  <si>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</si>
  <si>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</si>
  <si>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</si>
  <si>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</si>
  <si>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</si>
  <si>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</si>
  <si>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</si>
  <si>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</si>
  <si>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</si>
  <si>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</si>
  <si>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</si>
  <si>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</si>
  <si>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</si>
  <si>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</si>
  <si>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</si>
  <si>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</si>
  <si>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</si>
  <si>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</si>
  <si>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</si>
  <si>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</si>
  <si>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</si>
  <si>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</si>
  <si>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</si>
  <si>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</si>
  <si>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</si>
  <si>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</si>
  <si>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</si>
  <si>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</si>
  <si>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</si>
  <si>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</si>
  <si>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</si>
  <si>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</si>
  <si>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</si>
  <si>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</si>
  <si>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</si>
  <si>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</si>
  <si>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</si>
  <si>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</si>
  <si>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</si>
  <si>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</si>
  <si>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</si>
  <si>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</si>
  <si>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</si>
  <si>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</si>
  <si>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</si>
  <si>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</si>
  <si>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</si>
  <si>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</si>
  <si>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</si>
  <si>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</si>
  <si>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</si>
  <si>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</si>
  <si>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</si>
  <si>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</si>
  <si>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</si>
  <si>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</si>
  <si>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</si>
  <si>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</si>
  <si>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</si>
  <si>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</si>
  <si>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</si>
  <si>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</si>
  <si>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</si>
  <si>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</si>
  <si>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</si>
  <si>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</si>
  <si>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</si>
  <si>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</si>
  <si>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</si>
  <si>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</si>
  <si>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</si>
  <si>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</si>
  <si>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</si>
  <si>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</si>
  <si>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</si>
  <si>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</si>
  <si>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</si>
  <si>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</si>
  <si>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</si>
  <si>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</si>
  <si>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</si>
  <si>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</si>
  <si>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</si>
  <si>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</si>
  <si>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</si>
  <si>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</si>
  <si>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</si>
  <si>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</si>
  <si>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</si>
  <si>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</si>
  <si>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</si>
  <si>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</si>
  <si>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</si>
  <si>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</si>
  <si>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</si>
  <si>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</si>
  <si>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</si>
  <si>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</si>
  <si>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</si>
  <si>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</si>
  <si>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</si>
  <si>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</si>
  <si>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</si>
  <si>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</si>
  <si>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</si>
  <si>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</si>
  <si>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</si>
  <si>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</si>
  <si>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</si>
  <si>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</si>
  <si>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</si>
  <si>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</si>
  <si>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</si>
  <si>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</si>
  <si>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</si>
  <si>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</si>
  <si>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</si>
  <si>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</si>
  <si>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</si>
  <si>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</si>
  <si>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</si>
  <si>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</si>
  <si>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</si>
  <si>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</si>
  <si>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</si>
  <si>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</si>
  <si>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</si>
  <si>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</si>
  <si>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</si>
  <si>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</si>
  <si>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</si>
  <si>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</si>
  <si>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</si>
  <si>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</si>
  <si>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</si>
  <si>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</si>
  <si>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</si>
  <si>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</si>
  <si>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</si>
  <si>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</si>
  <si>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</si>
  <si>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</si>
  <si>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</si>
  <si>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</si>
  <si>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</si>
  <si>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</si>
  <si>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</si>
  <si>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</si>
  <si>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</si>
  <si>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</si>
  <si>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</si>
  <si>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</si>
  <si>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</si>
  <si>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</si>
  <si>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</si>
  <si>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</si>
  <si>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</si>
  <si>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</si>
  <si>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</si>
  <si>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</si>
  <si>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</si>
  <si>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</si>
  <si>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</si>
  <si>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</si>
  <si>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</si>
  <si>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</si>
  <si>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</si>
  <si>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</si>
  <si>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</si>
  <si>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</si>
  <si>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</si>
  <si>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</si>
  <si>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</si>
  <si>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</si>
  <si>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</si>
  <si>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</si>
  <si>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</si>
  <si>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</si>
  <si>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</si>
  <si>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</si>
  <si>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</si>
  <si>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</si>
  <si>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</si>
  <si>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</si>
  <si>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</si>
  <si>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</si>
  <si>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</si>
  <si>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</si>
  <si>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</si>
  <si>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</si>
  <si>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</si>
  <si>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</si>
  <si>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</si>
  <si>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</si>
  <si>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</si>
  <si>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</si>
  <si>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</si>
  <si>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</si>
  <si>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</si>
  <si>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</si>
  <si>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</si>
  <si>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</si>
  <si>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</si>
  <si>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</si>
  <si>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</si>
  <si>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</si>
  <si>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</si>
  <si>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</si>
  <si>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</si>
  <si>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</si>
  <si>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</si>
  <si>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</si>
  <si>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</si>
  <si>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</si>
  <si>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</si>
  <si>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</si>
  <si>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</si>
  <si>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</si>
  <si>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</si>
  <si>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</si>
  <si>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</si>
  <si>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</si>
  <si>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</si>
  <si>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</si>
  <si>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</si>
  <si>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</si>
  <si>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</si>
  <si>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</si>
  <si>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</si>
  <si>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</si>
  <si>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</si>
  <si>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</si>
  <si>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</si>
  <si>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</si>
  <si>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</si>
  <si>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</si>
  <si>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</si>
  <si>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</si>
  <si>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</si>
  <si>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</si>
  <si>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</si>
  <si>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</si>
  <si>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</si>
  <si>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</si>
  <si>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</si>
  <si>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</si>
  <si>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</si>
  <si>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</si>
  <si>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</si>
  <si>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</si>
  <si>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</si>
  <si>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</si>
  <si>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</si>
  <si>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</si>
  <si>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</si>
  <si>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</si>
  <si>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</si>
  <si>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</si>
  <si>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</si>
  <si>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</si>
  <si>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</si>
  <si>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</si>
  <si>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</si>
  <si>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</si>
  <si>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</si>
  <si>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</si>
  <si>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</si>
  <si>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</si>
  <si>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</si>
  <si>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</si>
  <si>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</si>
  <si>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</si>
  <si>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</si>
  <si>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</si>
  <si>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</si>
  <si>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</si>
  <si>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</si>
  <si>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</si>
  <si>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</si>
  <si>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</si>
  <si>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</si>
  <si>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</si>
  <si>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</si>
  <si>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</si>
  <si>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</si>
  <si>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</si>
  <si>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</si>
  <si>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</si>
  <si>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</si>
  <si>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</si>
  <si>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</si>
  <si>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</si>
  <si>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</si>
  <si>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</si>
  <si>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</si>
  <si>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</si>
  <si>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</si>
  <si>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</si>
  <si>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</si>
  <si>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</si>
  <si>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</si>
  <si>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</si>
  <si>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</si>
  <si>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</si>
  <si>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</si>
  <si>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</si>
  <si>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</si>
  <si>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</si>
  <si>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</si>
  <si>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</si>
  <si>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</si>
  <si>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</si>
  <si>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</si>
  <si>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</si>
  <si>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</si>
  <si>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</si>
  <si>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</si>
  <si>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</si>
  <si>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</si>
  <si>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</si>
  <si>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</si>
  <si>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</si>
  <si>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</si>
  <si>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</si>
  <si>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</si>
  <si>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</si>
  <si>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</si>
  <si>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</si>
  <si>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</si>
  <si>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</si>
  <si>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</si>
  <si>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</si>
  <si>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</si>
  <si>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</si>
  <si>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</si>
  <si>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</si>
  <si>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</si>
  <si>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</si>
  <si>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</si>
  <si>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</si>
  <si>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</si>
  <si>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</si>
  <si>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</si>
  <si>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</si>
  <si>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</si>
  <si>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</si>
  <si>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</si>
  <si>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</si>
  <si>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</si>
  <si>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</si>
  <si>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</si>
  <si>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</si>
  <si>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</si>
  <si>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</si>
  <si>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</si>
  <si>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</si>
  <si>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</si>
  <si>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</si>
  <si>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</si>
  <si>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</si>
  <si>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</si>
  <si>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</si>
  <si>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</si>
  <si>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</si>
  <si>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</si>
  <si>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</si>
  <si>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</si>
  <si>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</si>
  <si>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</si>
  <si>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</si>
  <si>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</si>
  <si>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</si>
  <si>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</si>
  <si>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</si>
  <si>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</si>
  <si>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</si>
  <si>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</si>
  <si>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</si>
  <si>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</si>
  <si>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</si>
  <si>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</si>
  <si>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</si>
  <si>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</si>
  <si>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</si>
  <si>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</si>
  <si>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</si>
  <si>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</si>
  <si>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</si>
  <si>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</si>
  <si>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RMBS 1</t>
  </si>
  <si>
    <t>RMBS 2</t>
  </si>
  <si>
    <t>RMBS 3</t>
  </si>
  <si>
    <t>Y</t>
  </si>
  <si>
    <t>OWN</t>
  </si>
  <si>
    <t>Aquitaine-Limousin-Poitou-Charentes</t>
  </si>
  <si>
    <t>Nord-Pas-de-Calais-Picardie</t>
  </si>
  <si>
    <t>Ile-de-France</t>
  </si>
  <si>
    <t>Bretagne</t>
  </si>
  <si>
    <t>Provence-Alpes-Côte d'Azur</t>
  </si>
  <si>
    <t>Centre-Val de Loire</t>
  </si>
  <si>
    <t>4.5</t>
  </si>
  <si>
    <t>Languedoc-Roussillon-Midi-Pyrénées</t>
  </si>
  <si>
    <t>WA indexed current LTVs (%)</t>
  </si>
  <si>
    <t>Bourgogne-Franche-Comté</t>
  </si>
  <si>
    <t>Alsace-Champagne-Ardenne-Lorraine</t>
  </si>
  <si>
    <t>0 - 40</t>
  </si>
  <si>
    <t>40 - 50</t>
  </si>
  <si>
    <t>Auvergne-Rhône-Alpes</t>
  </si>
  <si>
    <t>50 - 60</t>
  </si>
  <si>
    <t>SH</t>
  </si>
  <si>
    <t>60 - 70</t>
  </si>
  <si>
    <t>70 - 80</t>
  </si>
  <si>
    <t>Pays de la Loire</t>
  </si>
  <si>
    <t>80 - 90</t>
  </si>
  <si>
    <t>Normandie</t>
  </si>
  <si>
    <t>4.7</t>
  </si>
  <si>
    <t>%</t>
  </si>
  <si>
    <t>&lt; 12</t>
  </si>
  <si>
    <t>12 - 24</t>
  </si>
  <si>
    <t>24 - 36</t>
  </si>
  <si>
    <t>36 - 60</t>
  </si>
  <si>
    <t>&gt; 60</t>
  </si>
  <si>
    <t>BTL</t>
  </si>
  <si>
    <t>OTHER</t>
  </si>
  <si>
    <t>Second home</t>
  </si>
  <si>
    <t>Buy-to-let</t>
  </si>
  <si>
    <t>No data</t>
  </si>
  <si>
    <t>Fixed for life</t>
  </si>
  <si>
    <t>Float for Life</t>
  </si>
  <si>
    <t>Fixed to Float</t>
  </si>
  <si>
    <t>4.12</t>
  </si>
  <si>
    <t>Number of loans</t>
  </si>
  <si>
    <t>Average outstanding balance (€)</t>
  </si>
  <si>
    <t>5 largest exposures (%)</t>
  </si>
  <si>
    <t>10 largest exposures (%)</t>
  </si>
  <si>
    <t xml:space="preserve">Number of loans </t>
  </si>
  <si>
    <t xml:space="preserve">Outstanding </t>
  </si>
  <si>
    <t>0-200k€</t>
  </si>
  <si>
    <t>200-400k€</t>
  </si>
  <si>
    <t>400-600k€</t>
  </si>
  <si>
    <t>600-800k€</t>
  </si>
  <si>
    <t>800-1M€</t>
  </si>
  <si>
    <t>&gt;1M€</t>
  </si>
  <si>
    <t>4.4</t>
  </si>
  <si>
    <t>Unindexed current LTV (excluding external MBS)</t>
  </si>
  <si>
    <t>WA unindexed current LTVs (%)</t>
  </si>
  <si>
    <t>Category</t>
  </si>
  <si>
    <t>LTV buckets</t>
  </si>
  <si>
    <t>90 - 100</t>
  </si>
  <si>
    <t>100 - 110</t>
  </si>
  <si>
    <t>110 - 120</t>
  </si>
  <si>
    <t>120+</t>
  </si>
  <si>
    <t/>
  </si>
  <si>
    <t>0</t>
  </si>
  <si>
    <t>FRENCH NATIONAL COVERED BOND LABEL REPORTING TEMPLATE</t>
  </si>
  <si>
    <t xml:space="preserve">CB ISSUER </t>
  </si>
  <si>
    <t>MMB SCF</t>
  </si>
  <si>
    <t xml:space="preserve">Reporting date </t>
  </si>
  <si>
    <t>GROUP LEVEL  INFORMATION AND SENIOR UNSECURED RATINGS</t>
  </si>
  <si>
    <t>1.1</t>
  </si>
  <si>
    <t>Group</t>
  </si>
  <si>
    <t>My Money Bank SA</t>
  </si>
  <si>
    <t>Group parent company</t>
  </si>
  <si>
    <t>Promontoria MMB SAS</t>
  </si>
  <si>
    <t>Group consolidated financial information (link)</t>
  </si>
  <si>
    <t xml:space="preserve">https://www.mymoneybank.com/en/organization/investor-reports </t>
  </si>
  <si>
    <t>1.2</t>
  </si>
  <si>
    <t>Rating</t>
  </si>
  <si>
    <t>Rating Watch</t>
  </si>
  <si>
    <t>Outlook</t>
  </si>
  <si>
    <t>Senior unsecured rating (group parent company)</t>
  </si>
  <si>
    <t>Fitch</t>
  </si>
  <si>
    <t>Moody's</t>
  </si>
  <si>
    <t>S&amp;P</t>
  </si>
  <si>
    <t>BBB-</t>
  </si>
  <si>
    <t>-</t>
  </si>
  <si>
    <t>Stable</t>
  </si>
  <si>
    <t>1.3</t>
  </si>
  <si>
    <t>Rating watch</t>
  </si>
  <si>
    <t>Covered bond issuer rating (senior unsecured)</t>
  </si>
  <si>
    <t>Not rated</t>
  </si>
  <si>
    <t xml:space="preserve"> </t>
  </si>
  <si>
    <t>1.4</t>
  </si>
  <si>
    <t xml:space="preserve"> Core tier 1 ratio (%) (group parent company)</t>
  </si>
  <si>
    <t>as of</t>
  </si>
  <si>
    <t>COVERED BOND ISSUER OVERVIEW</t>
  </si>
  <si>
    <t>2.1</t>
  </si>
  <si>
    <t>Covered bond issuer</t>
  </si>
  <si>
    <t>Name of the covered bond issuer</t>
  </si>
  <si>
    <t>Country in which the issuer is based</t>
  </si>
  <si>
    <t>FRANCE</t>
  </si>
  <si>
    <t>Financial information (link)</t>
  </si>
  <si>
    <t>Information on the legal framework (link)</t>
  </si>
  <si>
    <t>https://www.coveredbondlabel.com/issuer/176/</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</si>
  <si>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</si>
  <si>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</si>
  <si>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</si>
  <si>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</si>
  <si>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</si>
  <si>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</si>
  <si>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</si>
  <si>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</si>
  <si>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</si>
  <si>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</si>
  <si>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</si>
  <si>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</si>
  <si>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</si>
  <si>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</si>
  <si>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</si>
  <si>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</si>
  <si>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</si>
  <si>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</si>
  <si>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</si>
  <si>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other</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</si>
  <si>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</si>
  <si>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</si>
  <si>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</si>
  <si>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</si>
  <si>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</si>
  <si>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</si>
  <si>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</si>
  <si>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</si>
  <si>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</si>
  <si>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</si>
  <si>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</si>
  <si>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</si>
  <si>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</si>
  <si>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</si>
  <si>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</si>
  <si>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</si>
  <si>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</si>
  <si>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t xml:space="preserve">       Type of cover assets : section 2.2</t>
  </si>
  <si>
    <t xml:space="preserve">       Loan size : section 4.12 (residential) and 5.8 (public sector)  </t>
  </si>
  <si>
    <t xml:space="preserve">       Interest rate and currency risks </t>
  </si>
  <si>
    <t xml:space="preserve">hedging policy : section 3.4 </t>
  </si>
  <si>
    <t>assets interest rate and currency : section 4.10 (residential), 5.5 and 5.6 (public sector)</t>
  </si>
  <si>
    <t>CB interest rate and currency : section 6.1 and 6.2</t>
  </si>
  <si>
    <t>2.7</t>
  </si>
  <si>
    <t>Compliance with the whole article  129 CRR</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</si>
  <si>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</si>
  <si>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</si>
  <si>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</si>
  <si>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</si>
  <si>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</si>
  <si>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</si>
  <si>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</si>
  <si>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</si>
  <si>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</si>
  <si>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</si>
  <si>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</si>
  <si>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</si>
  <si>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</si>
  <si>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</si>
  <si>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</si>
  <si>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</si>
  <si>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</si>
  <si>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</si>
  <si>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</si>
  <si>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</si>
  <si>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</si>
  <si>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</si>
  <si>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</si>
  <si>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</si>
  <si>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 xml:space="preserve">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</si>
  <si>
    <t>Currency risk</t>
  </si>
  <si>
    <t>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</si>
  <si>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</si>
  <si>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</si>
  <si>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</si>
  <si>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</si>
  <si>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</si>
  <si>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</si>
  <si>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</si>
  <si>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</si>
  <si>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</si>
  <si>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</si>
  <si>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</si>
  <si>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</si>
  <si>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</si>
  <si>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</si>
  <si>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WAL</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</si>
  <si>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</si>
  <si>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</si>
  <si>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</si>
  <si>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</si>
  <si>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</si>
  <si>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</si>
  <si>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</si>
  <si>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</si>
  <si>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</si>
  <si>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</si>
  <si>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</si>
  <si>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</si>
  <si>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</si>
  <si>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</si>
  <si>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</si>
  <si>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</si>
  <si>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</si>
  <si>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</si>
  <si>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EU</t>
  </si>
  <si>
    <t>4.3</t>
  </si>
  <si>
    <t>Regional breakdown of assets (excluding external MBS)</t>
  </si>
  <si>
    <t>Region</t>
  </si>
  <si>
    <t>Indexed current LTV (excluding external MBS)</t>
  </si>
  <si>
    <t>4.6</t>
  </si>
  <si>
    <t>Mortgages and guarantees (excluding external MBS)</t>
  </si>
  <si>
    <t>1st lien mortgage with state guaranty</t>
  </si>
  <si>
    <t>1st lien mortgage without state guaranty</t>
  </si>
  <si>
    <t>Total 1st lien mortgages</t>
  </si>
  <si>
    <t>guaranteed</t>
  </si>
  <si>
    <t>Crédit Logement</t>
  </si>
  <si>
    <t>CEGC</t>
  </si>
  <si>
    <t>other (if applicable)</t>
  </si>
  <si>
    <t>PARNASSE</t>
  </si>
  <si>
    <t>total guarantees</t>
  </si>
  <si>
    <t>Seasoning (excluding external MBS)</t>
  </si>
  <si>
    <t>Months</t>
  </si>
  <si>
    <t>4.8</t>
  </si>
  <si>
    <t>Loan purpose (excluding external MBS)</t>
  </si>
  <si>
    <t>4.9</t>
  </si>
  <si>
    <t>Principal amortisation (excluding external MBS)</t>
  </si>
  <si>
    <t>Partial bullet</t>
  </si>
  <si>
    <t>Bullet</t>
  </si>
  <si>
    <t>4.10</t>
  </si>
  <si>
    <t>Interest rate type (excluding external MBS)</t>
  </si>
  <si>
    <t>4.11</t>
  </si>
  <si>
    <t>Borrowers (excluding external MBS)</t>
  </si>
  <si>
    <t>Employees</t>
  </si>
  <si>
    <t>Civil servants</t>
  </si>
  <si>
    <t>Self employed</t>
  </si>
  <si>
    <t>Retired / Pensioner</t>
  </si>
  <si>
    <t>Other non-working</t>
  </si>
  <si>
    <t>Real estate company</t>
  </si>
  <si>
    <t>Granularity and large exposures (excluding external MBS)</t>
  </si>
  <si>
    <t>% of total
cover pool</t>
  </si>
  <si>
    <t xml:space="preserve">Residential </t>
  </si>
  <si>
    <t>% of total cover pool (outstanding)</t>
  </si>
  <si>
    <t xml:space="preserve">TOTAL </t>
  </si>
  <si>
    <t>4.13</t>
  </si>
  <si>
    <t>Residential MBS</t>
  </si>
  <si>
    <t>Internal</t>
  </si>
  <si>
    <t>External</t>
  </si>
  <si>
    <t>Internal RMBS DETAILS</t>
  </si>
  <si>
    <t>ISIN</t>
  </si>
  <si>
    <t>Outstanding balance</t>
  </si>
  <si>
    <t>Year of last issuance</t>
  </si>
  <si>
    <t>% subordination</t>
  </si>
  <si>
    <t>% reserve fund</t>
  </si>
  <si>
    <t>% credit enhancement</t>
  </si>
  <si>
    <t>Main country (assets)</t>
  </si>
  <si>
    <t>Originator(s)</t>
  </si>
  <si>
    <t>etc…</t>
  </si>
  <si>
    <t>External RMBS DETAILS</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</si>
  <si>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</si>
  <si>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</si>
  <si>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</si>
  <si>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</si>
  <si>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</si>
  <si>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</si>
  <si>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</si>
  <si>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</si>
  <si>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</si>
  <si>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</si>
  <si>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</si>
  <si>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</si>
  <si>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</si>
  <si>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</si>
  <si>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</si>
  <si>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</si>
  <si>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</si>
  <si>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</si>
  <si>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</si>
  <si>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</si>
  <si>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</si>
  <si>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</si>
  <si>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</si>
  <si>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</si>
  <si>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</si>
  <si>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</si>
  <si>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</si>
  <si>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</si>
  <si>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</si>
  <si>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</si>
  <si>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</si>
  <si>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</si>
  <si>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</si>
  <si>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</si>
  <si>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</si>
  <si>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</si>
  <si>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</si>
  <si>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</si>
  <si>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</si>
  <si>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</si>
  <si>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</si>
  <si>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</si>
  <si>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</si>
  <si>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</si>
  <si>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</si>
  <si>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</si>
  <si>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</si>
  <si>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</si>
  <si>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</si>
  <si>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</si>
  <si>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</si>
  <si>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</si>
  <si>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</si>
  <si>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</si>
  <si>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</si>
  <si>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</si>
  <si>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</si>
  <si>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</si>
  <si>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</si>
  <si>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</si>
  <si>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</si>
  <si>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</si>
  <si>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</si>
  <si>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</si>
  <si>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</si>
  <si>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</si>
  <si>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</si>
  <si>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</si>
  <si>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</si>
  <si>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</si>
  <si>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</si>
  <si>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</si>
  <si>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</si>
  <si>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t>CMS 5Y with an interest rate reset every five years)</t>
  </si>
  <si>
    <t>fixed rate switching to floating).</t>
  </si>
  <si>
    <t>Public sector cover pool data</t>
  </si>
  <si>
    <t>Explain for each table which information is included or not included.</t>
  </si>
  <si>
    <t>Covered bonds: outstanding bonds and issuance</t>
  </si>
  <si>
    <t>6.1</t>
  </si>
  <si>
    <t>amounts provided after taking into account FX-swaps</t>
  </si>
  <si>
    <t>6.2</t>
  </si>
  <si>
    <t>COVERED BONDS</t>
  </si>
  <si>
    <t>Outstanding covered bonds</t>
  </si>
  <si>
    <t>31/12/2017</t>
  </si>
  <si>
    <t xml:space="preserve">31/12/2016 </t>
  </si>
  <si>
    <t xml:space="preserve">31/12/2015 </t>
  </si>
  <si>
    <t xml:space="preserve">31/12/2014 </t>
  </si>
  <si>
    <t>Public placement</t>
  </si>
  <si>
    <t>Private placement</t>
  </si>
  <si>
    <t>Sum</t>
  </si>
  <si>
    <t>Denominated in €</t>
  </si>
  <si>
    <t>Denominated in USD</t>
  </si>
  <si>
    <t>Denominated in CHF</t>
  </si>
  <si>
    <t>Denominated in JPY</t>
  </si>
  <si>
    <t>Denominated in GBP</t>
  </si>
  <si>
    <t>Issuance</t>
  </si>
  <si>
    <t>CB ISSUER</t>
  </si>
  <si>
    <t>Reporting date</t>
  </si>
  <si>
    <t>PUBLIC SECTOR COVER POOL DATA</t>
  </si>
  <si>
    <t>5.1</t>
  </si>
  <si>
    <t>Arrears and defaulted loans outstanding</t>
  </si>
  <si>
    <t>% of outstanding public sector assets</t>
  </si>
  <si>
    <t>Defaulted (6+)</t>
  </si>
  <si>
    <t xml:space="preserve">&gt;3 months </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</si>
  <si>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</si>
  <si>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</si>
  <si>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</si>
  <si>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</si>
  <si>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</si>
  <si>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</si>
  <si>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</si>
  <si>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</si>
  <si>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</si>
  <si>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</si>
  <si>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</si>
  <si>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</si>
  <si>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</si>
  <si>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other countries Europe….</t>
  </si>
  <si>
    <t>…………………</t>
  </si>
  <si>
    <t>Asia</t>
  </si>
  <si>
    <t>other countries Asia….</t>
  </si>
  <si>
    <t>other continents………</t>
  </si>
  <si>
    <t>5.3</t>
  </si>
  <si>
    <t>Geographical distribution and nature of the underlying operation</t>
  </si>
  <si>
    <t>Securities</t>
  </si>
  <si>
    <t>ABS</t>
  </si>
  <si>
    <t>other countries</t>
  </si>
  <si>
    <t>other continents</t>
  </si>
  <si>
    <t>5.4</t>
  </si>
  <si>
    <t>Regional exposures</t>
  </si>
  <si>
    <t>Alsace</t>
  </si>
  <si>
    <t>Aquitaine</t>
  </si>
  <si>
    <t>Auvergne</t>
  </si>
  <si>
    <t>Basse-Normandie</t>
  </si>
  <si>
    <t>Bourgogne</t>
  </si>
  <si>
    <t>Centre</t>
  </si>
  <si>
    <t>Champagne-Ardenne</t>
  </si>
  <si>
    <t>Corse</t>
  </si>
  <si>
    <t>Dom-Tom</t>
  </si>
  <si>
    <t>Franche-Comté</t>
  </si>
  <si>
    <t>Haute-Normandie</t>
  </si>
  <si>
    <t>Languedoc-Roussillon</t>
  </si>
  <si>
    <t>Limousin</t>
  </si>
  <si>
    <t>Lorraine</t>
  </si>
  <si>
    <t>Midi-Pyrénées</t>
  </si>
  <si>
    <t>Nord-Pas-de-Calais</t>
  </si>
  <si>
    <t>Picardie</t>
  </si>
  <si>
    <t>Poitou-Charentes</t>
  </si>
  <si>
    <t>Rhône-Alpes</t>
  </si>
  <si>
    <t>no data</t>
  </si>
  <si>
    <t>5.5</t>
  </si>
  <si>
    <t>Interest rate</t>
  </si>
  <si>
    <t>Capped for life</t>
  </si>
  <si>
    <t>Floating</t>
  </si>
  <si>
    <t>Mixed</t>
  </si>
  <si>
    <t>5.6</t>
  </si>
  <si>
    <t>Currency</t>
  </si>
  <si>
    <t>5.7</t>
  </si>
  <si>
    <t>Principal amortisation</t>
  </si>
  <si>
    <t>5.8</t>
  </si>
  <si>
    <t>Granularity and large exposures</t>
  </si>
  <si>
    <t>Number of exposures</t>
  </si>
  <si>
    <t>5.82</t>
  </si>
  <si>
    <t>0-500k€</t>
  </si>
  <si>
    <t>500-1M€</t>
  </si>
  <si>
    <t>1M-5M€</t>
  </si>
  <si>
    <t>5M-10M€</t>
  </si>
  <si>
    <t>10M-50M€</t>
  </si>
  <si>
    <t>50M-100M€</t>
  </si>
  <si>
    <t>&gt;100M€</t>
  </si>
  <si>
    <t>5.9</t>
  </si>
  <si>
    <t>Public sector ABS</t>
  </si>
  <si>
    <t>Internal ABS DETAILS</t>
  </si>
  <si>
    <t>ABS 1</t>
  </si>
  <si>
    <t>ABS 2</t>
  </si>
  <si>
    <t>ABS 3</t>
  </si>
  <si>
    <t>External ABS DETAILS</t>
  </si>
  <si>
    <t>Créances sur les établissements de crédit</t>
  </si>
  <si>
    <t>Dettes constituées par des titres</t>
  </si>
  <si>
    <t>Autres passifs</t>
  </si>
  <si>
    <t>Obligations et autres titres a revenu fixe</t>
  </si>
  <si>
    <t>Comptes de régularisation</t>
  </si>
  <si>
    <t>Dettes subordonnées</t>
  </si>
  <si>
    <t>Dettes rattachées sur emprunts subordonnés</t>
  </si>
  <si>
    <t>Resultat de l'exercice (+/-)</t>
  </si>
  <si>
    <t>https://www.mymoneybank.com/en/organization/investor-reports</t>
  </si>
  <si>
    <t>For Legal supervisory</t>
  </si>
  <si>
    <t>For Contractual Cover Ratio</t>
  </si>
  <si>
    <t>http://www.ecbc.eu/framework/show/id/73</t>
  </si>
  <si>
    <t>ND</t>
  </si>
  <si>
    <t xml:space="preserve">The actual OC is the last overcollateralization ratio calculated by the Calculation Agent of MMB SCF certified by the specific controller of MMB SCF. It is the ratio between the adjusted total assets amount and the covered bond outstanding principal amount. </t>
  </si>
  <si>
    <t>The minimum legal level of overcollateralization under French law is set at 105%. The ratio is calculated under a quarterly basis and sent to the French Regulator with the certification of the specific controller. The ratio will be respected at all times</t>
  </si>
  <si>
    <t>MMB SCF has committed to maintain compliance with the regulatory cover ratio provided for under the laws and regulations applicable to sociétés de crédit foncier.
MMB SCF has also committed to comply at all times with a contractual cover ratio.</t>
  </si>
  <si>
    <t>Assets in the cover pool may be with fixed or floating rate</t>
  </si>
  <si>
    <t>Contractual residual life of cover assets is calculated based on contractual maturities without any prepayment assumption. 
Expected residual life is calculated with a prepayment rate of 9,05% observed on equivalent assets and used for ALM.</t>
  </si>
  <si>
    <t>The covered bonds issued by MMB SCF are soft bullet. 
The contractual maturity and the expected maturity are both calculated according to the legal final maturity without any prepayment assumption.</t>
  </si>
  <si>
    <t xml:space="preserve">The unindexed LTV is the ratio between the current outstanding principal balance of all the loans and the value at the origination date of the real estate given as collateral.
The indexed LTV is the ratio between the current outstanding principal balance of all the loans and the indexed current value of the real estate given as collateral. </t>
  </si>
  <si>
    <t>The original property value is determined at the loan origination date.</t>
  </si>
  <si>
    <t xml:space="preserve">The property value is calculated with a re-evaluation method using the HPI published every quarter by INSEE </t>
  </si>
  <si>
    <t>Cover pool current LTVs are calculated on a monthly basis. 
Property  valuation is  reviewed annualy.</t>
  </si>
  <si>
    <t>In the first instance, Eligible Assets will be receivables arising from refinancing mortgage loans which are secured by a first ranking mortgage or any security interest over real estate property providing the same level of protection as a First-Ranking Mortgage.
A refinancing mortgage loan is a new loan taken out by a borrower to pay off and refinance one or more existing loans to achieve a lower monthly instalment and lower debt ratio. Under the refinancing mortgage loan product, borrowers are able to regroup several loans with different Annual Percentage Rate (APR) and tenures into a single mortgage loan secured on a residential property. The new refinancing mortgage loan is secured by a first-ranking mortgage or by other real estate security interest that are equivalent to a first-ranking mortgage.
All the real estate properties are located in France.
In the future, Eligible Assets may include other types of financings complying with the provisions of Article L.513-3 of the French Monetary and Financial Code, in particular home loans guaranteed by a credit institution, a financing company or an insurance company (Crédit cautionnés).</t>
  </si>
  <si>
    <t xml:space="preserve">Non performing loans are loans which are classified as defaulted with respect to IFRS Gaap. Defaulted loans have a zero value in the cover pool and are expected to be excluded. </t>
  </si>
  <si>
    <r>
      <rPr>
        <b/>
        <sz val="11"/>
        <rFont val="Calibri"/>
        <family val="2"/>
        <scheme val="minor"/>
      </rPr>
      <t xml:space="preserve">Interest rate risk: </t>
    </r>
    <r>
      <rPr>
        <sz val="11"/>
        <rFont val="Calibri"/>
        <family val="2"/>
        <scheme val="minor"/>
      </rPr>
      <t xml:space="preserve">
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r>
    <r>
      <rPr>
        <b/>
        <sz val="11"/>
        <rFont val="Calibri"/>
        <family val="2"/>
        <scheme val="minor"/>
      </rPr>
      <t xml:space="preserve">Currency risk: </t>
    </r>
    <r>
      <rPr>
        <sz val="11"/>
        <rFont val="Calibri"/>
        <family val="2"/>
        <scheme val="minor"/>
      </rPr>
      <t xml:space="preserve">
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r>
  </si>
  <si>
    <r>
      <t>"Floating"</t>
    </r>
    <r>
      <rPr>
        <sz val="11"/>
        <color theme="1"/>
        <rFont val="Calibri"/>
        <family val="2"/>
        <scheme val="minor"/>
      </rPr>
      <t xml:space="preserve"> includes loans with with interest rate reset periods exceeding one year (e.g. loan indexed on </t>
    </r>
  </si>
  <si>
    <r>
      <t>"Mixed"</t>
    </r>
    <r>
      <rPr>
        <sz val="11"/>
        <rFont val="Calibri"/>
        <family val="2"/>
        <scheme val="minor"/>
      </rPr>
      <t xml:space="preserve"> shall be used for loans with a combination of fixed, capped or floating periods (e.g. 10 years initial </t>
    </r>
  </si>
  <si>
    <r>
      <t xml:space="preserve">(i)    Value of the cover pool and outstanding covered bonds : </t>
    </r>
    <r>
      <rPr>
        <i/>
        <sz val="11"/>
        <rFont val="Calibri"/>
        <family val="2"/>
        <scheme val="minor"/>
      </rPr>
      <t>please refer to section 2.2</t>
    </r>
  </si>
  <si>
    <r>
      <t xml:space="preserve">(ii)   Geographical distribution : </t>
    </r>
    <r>
      <rPr>
        <i/>
        <sz val="11"/>
        <rFont val="Calibri"/>
        <family val="2"/>
        <scheme val="minor"/>
      </rPr>
      <t>please refer to section 4.3 (residential), 5.2 , 5.3 and 5.4 (public sector)</t>
    </r>
  </si>
  <si>
    <r>
      <t>(iii)  Maturity structure of cover assets and covered bonds :</t>
    </r>
    <r>
      <rPr>
        <i/>
        <sz val="11"/>
        <rFont val="Calibri"/>
        <family val="2"/>
        <scheme val="minor"/>
      </rPr>
      <t xml:space="preserve"> please refer to  section 3.1, 3.2 and 3.3 </t>
    </r>
  </si>
  <si>
    <r>
      <t xml:space="preserve">(iv)  Percentage of loans more than ninety days past due : </t>
    </r>
    <r>
      <rPr>
        <i/>
        <sz val="11"/>
        <rFont val="Calibri"/>
        <family val="2"/>
        <scheme val="minor"/>
      </rPr>
      <t xml:space="preserve">please refer to section 4.1 (residential) and 5.1 (public sector) </t>
    </r>
  </si>
  <si>
    <t>BSV</t>
  </si>
  <si>
    <t>Ss entité</t>
  </si>
  <si>
    <t>Compte</t>
  </si>
  <si>
    <t>Solde de clôture dans la devise de base</t>
  </si>
  <si>
    <t>Catégorie</t>
  </si>
  <si>
    <t>Section</t>
  </si>
  <si>
    <t>FR1C0086</t>
  </si>
  <si>
    <t>121008010000 Total</t>
  </si>
  <si>
    <t>Actif</t>
  </si>
  <si>
    <t>13120II1000R Total</t>
  </si>
  <si>
    <t>13170II1000R Total</t>
  </si>
  <si>
    <t>303123010000 Total</t>
  </si>
  <si>
    <t>335101010000 Total</t>
  </si>
  <si>
    <t>Passif</t>
  </si>
  <si>
    <t>33510II10000 Total</t>
  </si>
  <si>
    <t>335701010000 Total</t>
  </si>
  <si>
    <t>33570II10000 Total</t>
  </si>
  <si>
    <t>36520I020000 Total</t>
  </si>
  <si>
    <t>365600060000 Total</t>
  </si>
  <si>
    <t>365600070000 Total</t>
  </si>
  <si>
    <t>3656050D0000 Total</t>
  </si>
  <si>
    <t>365609020000 Total</t>
  </si>
  <si>
    <t>36560II10000 Total</t>
  </si>
  <si>
    <t>386101010000 Total</t>
  </si>
  <si>
    <t>38610II10000 Total</t>
  </si>
  <si>
    <t>388102010000 Total</t>
  </si>
  <si>
    <t>38820II3000R Total</t>
  </si>
  <si>
    <t>54220II10000 Total</t>
  </si>
  <si>
    <t>54700II1000R Total</t>
  </si>
  <si>
    <t>571001020000 Total</t>
  </si>
  <si>
    <t>Capital Souscrit</t>
  </si>
  <si>
    <t>598000020000 Total</t>
  </si>
  <si>
    <t>Report à Nouveau</t>
  </si>
  <si>
    <t>Résultat</t>
  </si>
  <si>
    <t>My Money Bank</t>
  </si>
  <si>
    <t xml:space="preserve">549300XYJSIN9JGKDH03 </t>
  </si>
  <si>
    <t>BNP Paribas</t>
  </si>
  <si>
    <t xml:space="preserve"> R0MUWSFPU8MPRO8K5P83 </t>
  </si>
  <si>
    <t xml:space="preserve">CAILLIAU DEDOUIT ET ASSOCIES </t>
  </si>
  <si>
    <t>Reporting Date: 18/07/2019</t>
  </si>
  <si>
    <t>Cut-off Date: 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</si>
</sst>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_-;\-* #,##0.00\ _€_-;_-* &quot;-&quot;??\ _€_-;_-@_-"/>
    <numFmt numFmtId="164" formatCode="_ * #,##0.00_ ;_ * \-#,##0.00_ ;_ * &quot;-&quot;??_ ;_ @_ "/>
    <numFmt numFmtId="165" formatCode="0.0%"/>
    <numFmt numFmtId="166" formatCode="#,##0.0"/>
    <numFmt numFmtId="167" formatCode="0.0"/>
    <numFmt numFmtId="168" formatCode="0.000%"/>
    <numFmt numFmtId="171" formatCode="0.0000%"/>
    <numFmt numFmtId="179" formatCode="#,##0_ ;\-#,##0\ "/>
    <numFmt numFmtId="180" formatCode="0.000"/>
  </numFmts>
  <fonts count="64">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8"/>
      <color theme="1"/>
      <name val="Calibri"/>
      <family val="2"/>
      <scheme val="minor"/>
    </font>
    <font>
      <sz val="8"/>
      <color theme="1"/>
      <name val="Calibri"/>
      <family val="2"/>
      <scheme val="minor"/>
    </font>
    <font>
      <b/>
      <sz val="8"/>
      <color rgb="FFFF0000"/>
      <name val="Calibri"/>
      <family val="2"/>
      <scheme val="minor"/>
    </font>
    <font>
      <b/>
      <sz val="10"/>
      <name val="Arial"/>
      <family val="2"/>
    </font>
    <font>
      <b/>
      <u/>
      <sz val="10"/>
      <name val="Arial"/>
      <family val="2"/>
    </font>
    <font>
      <sz val="10"/>
      <color indexed="9"/>
      <name val="Arial"/>
      <family val="2"/>
    </font>
    <font>
      <b/>
      <sz val="10"/>
      <color indexed="9"/>
      <name val="Arial"/>
      <family val="2"/>
    </font>
    <font>
      <u/>
      <sz val="10"/>
      <color indexed="12"/>
      <name val="Arial"/>
      <family val="2"/>
    </font>
    <font>
      <sz val="10"/>
      <color indexed="12"/>
      <name val="Arial"/>
      <family val="2"/>
    </font>
    <font>
      <sz val="10"/>
      <color indexed="10"/>
      <name val="Arial"/>
      <family val="2"/>
    </font>
    <font>
      <sz val="11"/>
      <color indexed="8"/>
      <name val="Calibri"/>
      <family val="2"/>
    </font>
    <font>
      <b/>
      <sz val="10"/>
      <color indexed="10"/>
      <name val="Arial"/>
      <family val="2"/>
    </font>
    <font>
      <b/>
      <sz val="8"/>
      <name val="Arial"/>
      <family val="2"/>
    </font>
    <font>
      <sz val="10"/>
      <name val="Geneva"/>
    </font>
    <font>
      <sz val="11"/>
      <name val="Calibri"/>
      <family val="2"/>
    </font>
    <font>
      <sz val="11"/>
      <color indexed="9"/>
      <name val="Calibri"/>
      <family val="2"/>
      <scheme val="minor"/>
    </font>
    <font>
      <b/>
      <sz val="11"/>
      <color indexed="9"/>
      <name val="Calibri"/>
      <family val="2"/>
      <scheme val="minor"/>
    </font>
    <font>
      <sz val="11"/>
      <color indexed="10"/>
      <name val="Calibri"/>
      <family val="2"/>
      <scheme val="minor"/>
    </font>
    <font>
      <b/>
      <sz val="11"/>
      <color indexed="10"/>
      <name val="Calibri"/>
      <family val="2"/>
      <scheme val="minor"/>
    </font>
    <font>
      <sz val="11"/>
      <color indexed="12"/>
      <name val="Calibri"/>
      <family val="2"/>
      <scheme val="minor"/>
    </font>
    <font>
      <u/>
      <sz val="11"/>
      <color indexed="12"/>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4"/>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0F4FA"/>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23"/>
      </left>
      <right style="thin">
        <color indexed="64"/>
      </right>
      <top style="thin">
        <color indexed="64"/>
      </top>
      <bottom style="hair">
        <color indexed="64"/>
      </bottom>
      <diagonal/>
    </border>
    <border>
      <left style="thin">
        <color indexed="23"/>
      </left>
      <right style="thin">
        <color indexed="64"/>
      </right>
      <top style="hair">
        <color indexed="64"/>
      </top>
      <bottom style="hair">
        <color indexed="64"/>
      </bottom>
      <diagonal/>
    </border>
    <border>
      <left style="thin">
        <color indexed="23"/>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23"/>
      </left>
      <right style="thin">
        <color indexed="64"/>
      </right>
      <top style="thin">
        <color indexed="64"/>
      </top>
      <bottom style="hair">
        <color indexed="64"/>
      </bottom>
      <diagonal/>
    </border>
    <border>
      <left style="medium">
        <color indexed="23"/>
      </left>
      <right style="thin">
        <color indexed="64"/>
      </right>
      <top style="hair">
        <color indexed="64"/>
      </top>
      <bottom style="thin">
        <color indexed="64"/>
      </bottom>
      <diagonal/>
    </border>
  </borders>
  <cellStyleXfs count="18">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4" fillId="0" borderId="0" applyFont="0" applyFill="0" applyBorder="0" applyAlignment="0" applyProtection="0"/>
    <xf numFmtId="0" fontId="24" fillId="0" borderId="0"/>
    <xf numFmtId="0" fontId="50" fillId="0" borderId="0" applyNumberFormat="0" applyFill="0" applyBorder="0" applyAlignment="0" applyProtection="0">
      <alignment vertical="top"/>
      <protection locked="0"/>
    </xf>
    <xf numFmtId="9" fontId="24" fillId="0" borderId="0" applyFont="0" applyFill="0" applyBorder="0" applyAlignment="0" applyProtection="0"/>
    <xf numFmtId="9"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24" fillId="0" borderId="0" applyFont="0" applyFill="0" applyBorder="0" applyAlignment="0" applyProtection="0"/>
    <xf numFmtId="0" fontId="56" fillId="0" borderId="0"/>
  </cellStyleXfs>
  <cellXfs count="64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24" fillId="0" borderId="0" xfId="10" applyFill="1" applyBorder="1"/>
    <xf numFmtId="0" fontId="48" fillId="8" borderId="0" xfId="10" applyFont="1" applyFill="1" applyAlignment="1">
      <alignment horizontal="center" vertical="center"/>
    </xf>
    <xf numFmtId="0" fontId="49" fillId="8" borderId="0" xfId="10" applyFont="1" applyFill="1" applyAlignment="1">
      <alignment vertical="center"/>
    </xf>
    <xf numFmtId="0" fontId="48" fillId="8" borderId="0" xfId="10" applyFont="1" applyFill="1" applyAlignment="1">
      <alignment vertical="center"/>
    </xf>
    <xf numFmtId="0" fontId="24" fillId="0" borderId="0" xfId="10" applyFill="1" applyAlignment="1">
      <alignment vertical="center"/>
    </xf>
    <xf numFmtId="0" fontId="24" fillId="0" borderId="0" xfId="10" applyAlignment="1">
      <alignment horizontal="center"/>
    </xf>
    <xf numFmtId="0" fontId="46" fillId="0" borderId="0" xfId="10" applyFont="1" applyAlignment="1">
      <alignment horizontal="right"/>
    </xf>
    <xf numFmtId="0" fontId="24" fillId="0" borderId="13" xfId="10" applyFont="1" applyBorder="1" applyAlignment="1">
      <alignment horizontal="center"/>
    </xf>
    <xf numFmtId="0" fontId="24" fillId="0" borderId="0" xfId="10"/>
    <xf numFmtId="0" fontId="24" fillId="0" borderId="10" xfId="10" applyFont="1" applyFill="1" applyBorder="1"/>
    <xf numFmtId="0" fontId="24" fillId="0" borderId="12" xfId="10" applyFont="1" applyFill="1" applyBorder="1"/>
    <xf numFmtId="0" fontId="24" fillId="0" borderId="11" xfId="10" applyFont="1" applyFill="1" applyBorder="1"/>
    <xf numFmtId="0" fontId="48" fillId="0" borderId="0" xfId="10" applyFont="1" applyFill="1" applyBorder="1"/>
    <xf numFmtId="0" fontId="24" fillId="0" borderId="0" xfId="10" applyFill="1"/>
    <xf numFmtId="0" fontId="24" fillId="0" borderId="0" xfId="10" applyFont="1" applyFill="1" applyBorder="1"/>
    <xf numFmtId="0" fontId="24" fillId="0" borderId="13" xfId="10" applyFont="1" applyFill="1" applyBorder="1" applyAlignment="1">
      <alignment horizontal="center"/>
    </xf>
    <xf numFmtId="0" fontId="24" fillId="0" borderId="23" xfId="10" applyFont="1" applyFill="1" applyBorder="1"/>
    <xf numFmtId="0" fontId="24" fillId="0" borderId="35" xfId="10" applyFont="1" applyFill="1" applyBorder="1"/>
    <xf numFmtId="0" fontId="24" fillId="0" borderId="9" xfId="10" applyFont="1" applyFill="1" applyBorder="1"/>
    <xf numFmtId="0" fontId="24" fillId="0" borderId="25" xfId="10" applyFont="1" applyFill="1" applyBorder="1"/>
    <xf numFmtId="0" fontId="24" fillId="0" borderId="0" xfId="10" applyFont="1" applyAlignment="1">
      <alignment horizontal="center"/>
    </xf>
    <xf numFmtId="0" fontId="47" fillId="0" borderId="0" xfId="10" applyFont="1"/>
    <xf numFmtId="0" fontId="47" fillId="0" borderId="0" xfId="10" applyFont="1" applyFill="1"/>
    <xf numFmtId="0" fontId="24" fillId="0" borderId="0" xfId="10" applyFont="1" applyFill="1" applyAlignment="1">
      <alignment horizontal="center"/>
    </xf>
    <xf numFmtId="0" fontId="24" fillId="0" borderId="0" xfId="10" applyFont="1" applyFill="1"/>
    <xf numFmtId="0" fontId="24" fillId="0" borderId="0" xfId="10" applyFont="1" applyFill="1" applyBorder="1" applyAlignment="1">
      <alignment horizontal="center"/>
    </xf>
    <xf numFmtId="0" fontId="24" fillId="0" borderId="28" xfId="10" applyFont="1" applyFill="1" applyBorder="1"/>
    <xf numFmtId="0" fontId="24" fillId="0" borderId="20" xfId="10" applyFont="1" applyFill="1" applyBorder="1"/>
    <xf numFmtId="0" fontId="24" fillId="0" borderId="36" xfId="10" applyFont="1" applyFill="1" applyBorder="1"/>
    <xf numFmtId="0" fontId="24" fillId="0" borderId="30" xfId="10" applyFont="1" applyFill="1" applyBorder="1"/>
    <xf numFmtId="0" fontId="24" fillId="0" borderId="37" xfId="10" applyFont="1" applyFill="1" applyBorder="1"/>
    <xf numFmtId="0" fontId="24" fillId="0" borderId="32" xfId="10" applyFont="1" applyFill="1" applyBorder="1"/>
    <xf numFmtId="0" fontId="24" fillId="0" borderId="38" xfId="10" applyFont="1" applyFill="1" applyBorder="1"/>
    <xf numFmtId="0" fontId="46" fillId="0" borderId="12" xfId="10" applyFont="1" applyFill="1" applyBorder="1"/>
    <xf numFmtId="0" fontId="24" fillId="0" borderId="13" xfId="10" applyFont="1" applyFill="1" applyBorder="1" applyAlignment="1">
      <alignment horizontal="center" wrapText="1"/>
    </xf>
    <xf numFmtId="0" fontId="47" fillId="0" borderId="0" xfId="10" applyFont="1" applyFill="1" applyBorder="1"/>
    <xf numFmtId="0" fontId="24" fillId="0" borderId="21" xfId="10" applyFont="1" applyFill="1" applyBorder="1"/>
    <xf numFmtId="0" fontId="24" fillId="0" borderId="22" xfId="10" applyFont="1" applyFill="1" applyBorder="1"/>
    <xf numFmtId="0" fontId="46" fillId="0" borderId="10" xfId="10" applyFont="1" applyFill="1" applyBorder="1"/>
    <xf numFmtId="0" fontId="24" fillId="0" borderId="39" xfId="10" applyFont="1" applyFill="1" applyBorder="1"/>
    <xf numFmtId="0" fontId="24" fillId="0" borderId="40" xfId="10" applyFont="1" applyFill="1" applyBorder="1"/>
    <xf numFmtId="0" fontId="24" fillId="0" borderId="41" xfId="10" applyFont="1" applyFill="1" applyBorder="1"/>
    <xf numFmtId="0" fontId="24" fillId="0" borderId="0" xfId="10" applyFont="1"/>
    <xf numFmtId="0" fontId="24" fillId="0" borderId="0" xfId="10" applyFill="1" applyBorder="1" applyAlignment="1">
      <alignment horizontal="center"/>
    </xf>
    <xf numFmtId="0" fontId="24" fillId="0" borderId="13" xfId="10" applyFont="1" applyFill="1" applyBorder="1"/>
    <xf numFmtId="0" fontId="24" fillId="0" borderId="29" xfId="10" applyFill="1" applyBorder="1"/>
    <xf numFmtId="0" fontId="24" fillId="0" borderId="20" xfId="10" applyFill="1" applyBorder="1" applyAlignment="1">
      <alignment horizontal="center"/>
    </xf>
    <xf numFmtId="0" fontId="24" fillId="0" borderId="13" xfId="10" applyFill="1" applyBorder="1"/>
    <xf numFmtId="14" fontId="24" fillId="0" borderId="13" xfId="10" applyNumberFormat="1" applyFont="1" applyBorder="1" applyAlignment="1">
      <alignment horizontal="center"/>
    </xf>
    <xf numFmtId="0" fontId="24" fillId="0" borderId="28" xfId="10" applyFont="1" applyFill="1" applyBorder="1" applyAlignment="1">
      <alignment horizontal="center" wrapText="1"/>
    </xf>
    <xf numFmtId="0" fontId="24" fillId="0" borderId="27" xfId="10" applyFont="1" applyFill="1" applyBorder="1" applyAlignment="1">
      <alignment horizontal="right"/>
    </xf>
    <xf numFmtId="0" fontId="24" fillId="0" borderId="29" xfId="10" applyFont="1" applyFill="1" applyBorder="1" applyAlignment="1">
      <alignment horizontal="right"/>
    </xf>
    <xf numFmtId="0" fontId="24" fillId="0" borderId="31" xfId="10" applyFont="1" applyFill="1" applyBorder="1" applyAlignment="1">
      <alignment horizontal="right"/>
    </xf>
    <xf numFmtId="0" fontId="24" fillId="0" borderId="10" xfId="10" applyFont="1" applyFill="1" applyBorder="1" applyAlignment="1">
      <alignment horizontal="right"/>
    </xf>
    <xf numFmtId="0" fontId="47" fillId="0" borderId="0" xfId="10" applyFont="1" applyFill="1" applyBorder="1" applyAlignment="1">
      <alignment horizontal="left"/>
    </xf>
    <xf numFmtId="0" fontId="48" fillId="0" borderId="0" xfId="10" applyFont="1" applyFill="1" applyBorder="1" applyAlignment="1">
      <alignment horizontal="center"/>
    </xf>
    <xf numFmtId="0" fontId="24" fillId="0" borderId="23" xfId="10" applyFont="1" applyFill="1" applyBorder="1" applyAlignment="1"/>
    <xf numFmtId="0" fontId="24" fillId="0" borderId="39" xfId="10" applyFont="1" applyFill="1" applyBorder="1" applyAlignment="1"/>
    <xf numFmtId="0" fontId="24" fillId="0" borderId="35" xfId="10" applyFont="1" applyFill="1" applyBorder="1" applyAlignment="1"/>
    <xf numFmtId="0" fontId="24" fillId="0" borderId="40" xfId="10" applyFont="1" applyFill="1" applyBorder="1" applyAlignment="1"/>
    <xf numFmtId="0" fontId="24" fillId="0" borderId="20" xfId="10" applyFont="1" applyFill="1" applyBorder="1" applyAlignment="1">
      <alignment horizontal="center"/>
    </xf>
    <xf numFmtId="0" fontId="24" fillId="0" borderId="22" xfId="10" applyFont="1" applyFill="1" applyBorder="1" applyAlignment="1">
      <alignment horizontal="center"/>
    </xf>
    <xf numFmtId="0" fontId="24" fillId="0" borderId="29" xfId="10" applyFill="1" applyBorder="1" applyAlignment="1">
      <alignment horizontal="center"/>
    </xf>
    <xf numFmtId="0" fontId="24" fillId="0" borderId="13" xfId="10" applyFont="1" applyFill="1" applyBorder="1" applyAlignment="1">
      <alignment horizontal="center" vertical="center" wrapText="1"/>
    </xf>
    <xf numFmtId="0" fontId="24" fillId="0" borderId="28" xfId="10" applyFont="1" applyFill="1" applyBorder="1" applyAlignment="1">
      <alignment horizontal="center" vertical="center" wrapText="1"/>
    </xf>
    <xf numFmtId="0" fontId="24" fillId="0" borderId="12" xfId="10" applyFont="1" applyFill="1" applyBorder="1" applyAlignment="1">
      <alignment horizontal="center" vertical="center" wrapText="1"/>
    </xf>
    <xf numFmtId="0" fontId="24" fillId="0" borderId="11" xfId="10" applyFont="1" applyFill="1" applyBorder="1" applyAlignment="1">
      <alignment horizontal="center" vertical="center" wrapText="1"/>
    </xf>
    <xf numFmtId="0" fontId="24" fillId="0" borderId="32" xfId="10" applyFont="1" applyFill="1" applyBorder="1" applyAlignment="1">
      <alignment horizontal="center" vertical="center" wrapText="1"/>
    </xf>
    <xf numFmtId="0" fontId="51" fillId="0" borderId="20" xfId="10" applyFont="1" applyFill="1" applyBorder="1" applyAlignment="1">
      <alignment horizontal="center"/>
    </xf>
    <xf numFmtId="0" fontId="24" fillId="0" borderId="21" xfId="10" applyFont="1" applyFill="1" applyBorder="1" applyAlignment="1">
      <alignment horizontal="center"/>
    </xf>
    <xf numFmtId="0" fontId="51" fillId="0" borderId="21" xfId="10" applyFont="1" applyFill="1" applyBorder="1" applyAlignment="1">
      <alignment horizontal="center"/>
    </xf>
    <xf numFmtId="0" fontId="52" fillId="0" borderId="22" xfId="10" applyFont="1" applyFill="1" applyBorder="1" applyAlignment="1">
      <alignment horizontal="center"/>
    </xf>
    <xf numFmtId="0" fontId="24" fillId="0" borderId="0" xfId="10" applyAlignment="1">
      <alignment horizontal="right"/>
    </xf>
    <xf numFmtId="14" fontId="24" fillId="0" borderId="32" xfId="10" applyNumberFormat="1" applyFont="1" applyBorder="1" applyAlignment="1">
      <alignment horizontal="center"/>
    </xf>
    <xf numFmtId="14" fontId="24" fillId="0" borderId="13" xfId="10" applyNumberFormat="1" applyFont="1" applyFill="1" applyBorder="1" applyAlignment="1">
      <alignment horizontal="center"/>
    </xf>
    <xf numFmtId="0" fontId="24" fillId="0" borderId="53" xfId="10" applyFont="1" applyFill="1" applyBorder="1"/>
    <xf numFmtId="3" fontId="38" fillId="0" borderId="20" xfId="10" applyNumberFormat="1" applyFont="1" applyFill="1" applyBorder="1"/>
    <xf numFmtId="0" fontId="24" fillId="0" borderId="54" xfId="10" applyFont="1" applyFill="1" applyBorder="1"/>
    <xf numFmtId="3" fontId="38" fillId="0" borderId="22" xfId="10" applyNumberFormat="1" applyFont="1" applyFill="1" applyBorder="1"/>
    <xf numFmtId="0" fontId="46" fillId="0" borderId="11" xfId="10" applyFont="1" applyFill="1" applyBorder="1"/>
    <xf numFmtId="3" fontId="55" fillId="0" borderId="13" xfId="10" applyNumberFormat="1" applyFont="1" applyFill="1" applyBorder="1"/>
    <xf numFmtId="3" fontId="38" fillId="0" borderId="21" xfId="10" applyNumberFormat="1" applyFont="1" applyFill="1" applyBorder="1"/>
    <xf numFmtId="1" fontId="24" fillId="0" borderId="13" xfId="10" applyNumberFormat="1" applyFont="1" applyFill="1" applyBorder="1" applyAlignment="1">
      <alignment horizontal="center"/>
    </xf>
    <xf numFmtId="10" fontId="24" fillId="0" borderId="32" xfId="10" applyNumberFormat="1" applyFont="1" applyFill="1" applyBorder="1"/>
    <xf numFmtId="10" fontId="24" fillId="0" borderId="13" xfId="10" applyNumberFormat="1" applyFont="1" applyFill="1" applyBorder="1"/>
    <xf numFmtId="0" fontId="24" fillId="0" borderId="0" xfId="10" applyFont="1" applyAlignment="1">
      <alignment horizontal="center" vertical="center"/>
    </xf>
    <xf numFmtId="0" fontId="24" fillId="0" borderId="13" xfId="10" applyFill="1" applyBorder="1" applyAlignment="1">
      <alignment horizontal="center" vertical="center" wrapText="1"/>
    </xf>
    <xf numFmtId="0" fontId="24" fillId="0" borderId="0" xfId="10" applyFont="1" applyFill="1" applyAlignment="1">
      <alignment vertical="center"/>
    </xf>
    <xf numFmtId="0" fontId="24" fillId="0" borderId="0" xfId="10" applyFont="1" applyAlignment="1">
      <alignment vertical="center"/>
    </xf>
    <xf numFmtId="0" fontId="24" fillId="0" borderId="20" xfId="10" applyFill="1" applyBorder="1"/>
    <xf numFmtId="0" fontId="24" fillId="0" borderId="21" xfId="10" applyFill="1" applyBorder="1"/>
    <xf numFmtId="0" fontId="24" fillId="0" borderId="22" xfId="10" applyFill="1" applyBorder="1"/>
    <xf numFmtId="0" fontId="24" fillId="0" borderId="22" xfId="10" applyFill="1" applyBorder="1" applyAlignment="1">
      <alignment horizontal="center"/>
    </xf>
    <xf numFmtId="0" fontId="46" fillId="0" borderId="0" xfId="5" applyFont="1" applyAlignment="1">
      <alignment horizontal="center"/>
    </xf>
    <xf numFmtId="0" fontId="47" fillId="0" borderId="13" xfId="5" applyFont="1" applyFill="1" applyBorder="1" applyAlignment="1">
      <alignment horizontal="center" vertical="center"/>
    </xf>
    <xf numFmtId="0" fontId="24" fillId="0" borderId="13" xfId="5" applyFont="1" applyFill="1" applyBorder="1" applyAlignment="1">
      <alignment horizontal="center" vertical="center" wrapText="1"/>
    </xf>
    <xf numFmtId="0" fontId="54" fillId="0" borderId="0" xfId="5" applyFont="1" applyAlignment="1">
      <alignment horizontal="center"/>
    </xf>
    <xf numFmtId="0" fontId="24" fillId="0" borderId="13" xfId="5" applyFont="1" applyFill="1" applyBorder="1" applyAlignment="1">
      <alignment horizontal="right"/>
    </xf>
    <xf numFmtId="165" fontId="54" fillId="0" borderId="33" xfId="12" applyNumberFormat="1" applyFont="1" applyFill="1" applyBorder="1" applyAlignment="1">
      <alignment horizontal="right" indent="1"/>
    </xf>
    <xf numFmtId="165" fontId="54" fillId="0" borderId="13" xfId="12" applyNumberFormat="1" applyFont="1" applyFill="1" applyBorder="1" applyAlignment="1">
      <alignment horizontal="right" indent="1"/>
    </xf>
    <xf numFmtId="165" fontId="24" fillId="0" borderId="13" xfId="12" applyNumberFormat="1" applyFont="1" applyFill="1" applyBorder="1" applyAlignment="1">
      <alignment horizontal="right" indent="1"/>
    </xf>
    <xf numFmtId="165" fontId="54" fillId="0" borderId="12" xfId="12" applyNumberFormat="1" applyFont="1" applyFill="1" applyBorder="1" applyAlignment="1">
      <alignment horizontal="right" indent="1"/>
    </xf>
    <xf numFmtId="165" fontId="52" fillId="0" borderId="13" xfId="12" applyNumberFormat="1" applyFont="1" applyFill="1" applyBorder="1" applyAlignment="1">
      <alignment horizontal="right" indent="1"/>
    </xf>
    <xf numFmtId="0" fontId="24" fillId="0" borderId="28" xfId="5" applyFont="1" applyFill="1" applyBorder="1" applyAlignment="1">
      <alignment horizontal="right"/>
    </xf>
    <xf numFmtId="165" fontId="54" fillId="0" borderId="26" xfId="12" applyNumberFormat="1" applyFont="1" applyFill="1" applyBorder="1" applyAlignment="1">
      <alignment horizontal="right" indent="1"/>
    </xf>
    <xf numFmtId="165" fontId="54" fillId="0" borderId="28" xfId="12" applyNumberFormat="1" applyFont="1" applyFill="1" applyBorder="1" applyAlignment="1">
      <alignment horizontal="right" indent="1"/>
    </xf>
    <xf numFmtId="165" fontId="24" fillId="0" borderId="28" xfId="12" applyNumberFormat="1" applyFont="1" applyFill="1" applyBorder="1" applyAlignment="1">
      <alignment horizontal="right" indent="1"/>
    </xf>
    <xf numFmtId="0" fontId="24" fillId="0" borderId="13" xfId="10" applyFont="1" applyFill="1" applyBorder="1" applyAlignment="1">
      <alignment horizontal="center" vertical="center"/>
    </xf>
    <xf numFmtId="0" fontId="24" fillId="0" borderId="10" xfId="10" applyFont="1" applyFill="1" applyBorder="1" applyAlignment="1">
      <alignment horizontal="center" vertical="center" wrapText="1"/>
    </xf>
    <xf numFmtId="0" fontId="24" fillId="0" borderId="32" xfId="10" applyFont="1" applyFill="1" applyBorder="1" applyAlignment="1">
      <alignment horizontal="center"/>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14" fillId="0" borderId="0" xfId="2" applyFill="1" applyBorder="1" applyAlignment="1">
      <alignment horizontal="left" vertical="center" wrapText="1"/>
    </xf>
    <xf numFmtId="0" fontId="14" fillId="0" borderId="0" xfId="2" applyFill="1" applyBorder="1" applyAlignment="1" applyProtection="1">
      <alignment vertical="center" wrapText="1"/>
    </xf>
    <xf numFmtId="0" fontId="57" fillId="0" borderId="0" xfId="0" applyFont="1" applyFill="1" applyBorder="1" applyAlignment="1" applyProtection="1">
      <alignment horizontal="center" vertical="center" wrapText="1"/>
    </xf>
    <xf numFmtId="179" fontId="57" fillId="0" borderId="0" xfId="0" quotePrefix="1" applyNumberFormat="1" applyFont="1" applyFill="1" applyBorder="1" applyAlignment="1" applyProtection="1">
      <alignment horizontal="center" vertical="center" wrapText="1"/>
    </xf>
    <xf numFmtId="179" fontId="57" fillId="0" borderId="0" xfId="0" applyNumberFormat="1" applyFont="1" applyFill="1" applyBorder="1" applyAlignment="1" applyProtection="1">
      <alignment horizontal="center" vertical="center" wrapText="1"/>
    </xf>
    <xf numFmtId="10" fontId="57" fillId="0" borderId="0" xfId="0" applyNumberFormat="1" applyFont="1" applyFill="1" applyBorder="1" applyAlignment="1" applyProtection="1">
      <alignment horizontal="center" vertical="center" wrapText="1"/>
    </xf>
    <xf numFmtId="180" fontId="57" fillId="0" borderId="0" xfId="14" applyNumberFormat="1" applyFont="1" applyFill="1" applyBorder="1" applyAlignment="1" applyProtection="1">
      <alignment horizontal="center" vertical="center" wrapText="1"/>
    </xf>
    <xf numFmtId="167" fontId="57"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28" fillId="0" borderId="0" xfId="2"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57" fillId="0" borderId="0" xfId="0" quotePrefix="1" applyFont="1" applyFill="1" applyBorder="1" applyAlignment="1" applyProtection="1">
      <alignment horizontal="center" vertical="center" wrapText="1"/>
    </xf>
    <xf numFmtId="167" fontId="19"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0" fontId="24" fillId="0" borderId="0" xfId="13" applyNumberFormat="1" applyFont="1" applyFill="1" applyBorder="1" applyAlignment="1" applyProtection="1">
      <alignment horizontal="center"/>
    </xf>
    <xf numFmtId="0" fontId="58" fillId="8" borderId="0" xfId="10" applyFont="1" applyFill="1" applyAlignment="1">
      <alignment horizontal="center" vertical="center"/>
    </xf>
    <xf numFmtId="0" fontId="59" fillId="8" borderId="0" xfId="10" applyFont="1" applyFill="1" applyAlignment="1">
      <alignment vertical="center"/>
    </xf>
    <xf numFmtId="0" fontId="58" fillId="8" borderId="0" xfId="10" applyFont="1" applyFill="1" applyAlignment="1">
      <alignment vertical="center"/>
    </xf>
    <xf numFmtId="0" fontId="2" fillId="0" borderId="0" xfId="10" applyFont="1" applyFill="1" applyAlignment="1">
      <alignment vertical="center"/>
    </xf>
    <xf numFmtId="0" fontId="2" fillId="0" borderId="0" xfId="10" applyFont="1" applyAlignment="1">
      <alignment horizontal="left"/>
    </xf>
    <xf numFmtId="0" fontId="2" fillId="0" borderId="0" xfId="10" applyFont="1"/>
    <xf numFmtId="0" fontId="19" fillId="0" borderId="0" xfId="10" applyFont="1" applyAlignment="1">
      <alignment horizontal="left"/>
    </xf>
    <xf numFmtId="0" fontId="2" fillId="0" borderId="0" xfId="10" applyFont="1" applyAlignment="1">
      <alignment horizontal="center"/>
    </xf>
    <xf numFmtId="0" fontId="19" fillId="0" borderId="0" xfId="10" applyFont="1"/>
    <xf numFmtId="0" fontId="2" fillId="0" borderId="0" xfId="10" quotePrefix="1" applyFont="1"/>
    <xf numFmtId="0" fontId="28" fillId="0" borderId="0" xfId="10" applyFont="1"/>
    <xf numFmtId="0" fontId="19" fillId="0" borderId="0" xfId="10" applyFont="1" applyFill="1" applyBorder="1"/>
    <xf numFmtId="0" fontId="28" fillId="0" borderId="0" xfId="10" applyFont="1" applyFill="1" applyBorder="1"/>
    <xf numFmtId="0" fontId="4" fillId="0" borderId="0" xfId="0" applyFont="1"/>
    <xf numFmtId="9" fontId="4" fillId="0" borderId="0" xfId="13" applyNumberFormat="1" applyFont="1"/>
    <xf numFmtId="9" fontId="4" fillId="0" borderId="0" xfId="13" applyFont="1"/>
    <xf numFmtId="0" fontId="19" fillId="0" borderId="0" xfId="10" applyFont="1" applyAlignment="1">
      <alignment horizontal="right"/>
    </xf>
    <xf numFmtId="0" fontId="2" fillId="0" borderId="13" xfId="10" applyFont="1" applyBorder="1" applyAlignment="1">
      <alignment horizontal="center"/>
    </xf>
    <xf numFmtId="14" fontId="2" fillId="0" borderId="13" xfId="10" applyNumberFormat="1" applyFont="1" applyBorder="1" applyAlignment="1">
      <alignment horizontal="center"/>
    </xf>
    <xf numFmtId="0" fontId="2" fillId="0" borderId="0" xfId="10" applyFont="1" applyFill="1" applyBorder="1"/>
    <xf numFmtId="0" fontId="18" fillId="0" borderId="0" xfId="10" applyFont="1" applyFill="1" applyBorder="1"/>
    <xf numFmtId="0" fontId="2" fillId="0" borderId="0" xfId="10" applyFont="1" applyFill="1" applyAlignment="1">
      <alignment horizontal="center"/>
    </xf>
    <xf numFmtId="0" fontId="2" fillId="0" borderId="0" xfId="10" applyFont="1" applyFill="1"/>
    <xf numFmtId="0" fontId="2" fillId="0" borderId="28" xfId="10" applyFont="1" applyFill="1" applyBorder="1" applyAlignment="1">
      <alignment horizontal="center" wrapText="1"/>
    </xf>
    <xf numFmtId="0" fontId="2" fillId="0" borderId="10" xfId="10" applyFont="1" applyFill="1" applyBorder="1"/>
    <xf numFmtId="10" fontId="2" fillId="14" borderId="13" xfId="10" applyNumberFormat="1" applyFont="1" applyFill="1" applyBorder="1"/>
    <xf numFmtId="171" fontId="2" fillId="14" borderId="13" xfId="10" applyNumberFormat="1" applyFont="1" applyFill="1" applyBorder="1"/>
    <xf numFmtId="0" fontId="2" fillId="0" borderId="27" xfId="10" applyFont="1" applyFill="1" applyBorder="1" applyAlignment="1">
      <alignment horizontal="right"/>
    </xf>
    <xf numFmtId="168" fontId="2" fillId="14" borderId="28" xfId="10" applyNumberFormat="1" applyFont="1" applyFill="1" applyBorder="1"/>
    <xf numFmtId="0" fontId="2" fillId="0" borderId="29" xfId="10" applyFont="1" applyFill="1" applyBorder="1" applyAlignment="1">
      <alignment horizontal="right"/>
    </xf>
    <xf numFmtId="0" fontId="2" fillId="0" borderId="31" xfId="10" applyFont="1" applyFill="1" applyBorder="1" applyAlignment="1">
      <alignment horizontal="right"/>
    </xf>
    <xf numFmtId="0" fontId="2" fillId="0" borderId="10" xfId="10" applyFont="1" applyFill="1" applyBorder="1" applyAlignment="1">
      <alignment horizontal="right"/>
    </xf>
    <xf numFmtId="0" fontId="18" fillId="0" borderId="0" xfId="10" applyFont="1" applyFill="1" applyBorder="1" applyAlignment="1">
      <alignment horizontal="left"/>
    </xf>
    <xf numFmtId="0" fontId="2" fillId="0" borderId="13" xfId="10" applyFont="1" applyFill="1" applyBorder="1" applyAlignment="1">
      <alignment horizontal="center"/>
    </xf>
    <xf numFmtId="0" fontId="58" fillId="0" borderId="0" xfId="10" applyFont="1" applyFill="1" applyBorder="1"/>
    <xf numFmtId="0" fontId="58" fillId="0" borderId="0" xfId="10" applyFont="1" applyFill="1" applyBorder="1" applyAlignment="1">
      <alignment horizontal="center"/>
    </xf>
    <xf numFmtId="0" fontId="2" fillId="0" borderId="28" xfId="10" applyFont="1" applyBorder="1"/>
    <xf numFmtId="4" fontId="2" fillId="14" borderId="20" xfId="10" applyNumberFormat="1" applyFont="1" applyFill="1" applyBorder="1"/>
    <xf numFmtId="171" fontId="2" fillId="14" borderId="20" xfId="10" applyNumberFormat="1" applyFont="1" applyFill="1" applyBorder="1" applyAlignment="1">
      <alignment horizontal="center"/>
    </xf>
    <xf numFmtId="0" fontId="2" fillId="0" borderId="0" xfId="10" applyFont="1" applyBorder="1"/>
    <xf numFmtId="0" fontId="2" fillId="0" borderId="30" xfId="10" applyFont="1" applyBorder="1"/>
    <xf numFmtId="0" fontId="2" fillId="14" borderId="21" xfId="10" applyFont="1" applyFill="1" applyBorder="1"/>
    <xf numFmtId="10" fontId="2" fillId="14" borderId="21" xfId="10" applyNumberFormat="1" applyFont="1" applyFill="1" applyBorder="1" applyAlignment="1">
      <alignment horizontal="center"/>
    </xf>
    <xf numFmtId="0" fontId="2" fillId="0" borderId="32" xfId="10" applyFont="1" applyBorder="1"/>
    <xf numFmtId="0" fontId="2" fillId="0" borderId="22" xfId="10" applyFont="1" applyBorder="1"/>
    <xf numFmtId="10" fontId="2" fillId="0" borderId="22" xfId="10" applyNumberFormat="1" applyFont="1" applyBorder="1" applyAlignment="1">
      <alignment horizontal="center"/>
    </xf>
    <xf numFmtId="0" fontId="19" fillId="0" borderId="10" xfId="10" applyFont="1" applyFill="1" applyBorder="1" applyAlignment="1">
      <alignment wrapText="1"/>
    </xf>
    <xf numFmtId="0" fontId="19" fillId="0" borderId="11" xfId="10" applyFont="1" applyFill="1" applyBorder="1" applyAlignment="1">
      <alignment wrapText="1"/>
    </xf>
    <xf numFmtId="0" fontId="19" fillId="0" borderId="13" xfId="10" applyFont="1" applyFill="1" applyBorder="1" applyAlignment="1">
      <alignment horizontal="center"/>
    </xf>
    <xf numFmtId="10" fontId="2" fillId="0" borderId="0" xfId="13" applyNumberFormat="1" applyFont="1" applyFill="1"/>
    <xf numFmtId="0" fontId="2" fillId="0" borderId="23" xfId="10" applyFont="1" applyFill="1" applyBorder="1" applyAlignment="1"/>
    <xf numFmtId="0" fontId="2" fillId="0" borderId="39" xfId="10" applyFont="1" applyFill="1" applyBorder="1" applyAlignment="1"/>
    <xf numFmtId="10" fontId="2" fillId="9" borderId="28" xfId="13" applyNumberFormat="1" applyFont="1" applyFill="1" applyBorder="1" applyAlignment="1">
      <alignment horizontal="center"/>
    </xf>
    <xf numFmtId="0" fontId="2" fillId="0" borderId="35" xfId="10" applyFont="1" applyFill="1" applyBorder="1" applyAlignment="1"/>
    <xf numFmtId="0" fontId="2" fillId="0" borderId="40" xfId="10" applyFont="1" applyFill="1" applyBorder="1" applyAlignment="1"/>
    <xf numFmtId="10" fontId="2" fillId="9" borderId="30" xfId="13" applyNumberFormat="1" applyFont="1" applyFill="1" applyBorder="1" applyAlignment="1">
      <alignment horizontal="center"/>
    </xf>
    <xf numFmtId="10" fontId="2" fillId="9" borderId="46" xfId="13" applyNumberFormat="1" applyFont="1" applyFill="1" applyBorder="1" applyAlignment="1">
      <alignment horizontal="center"/>
    </xf>
    <xf numFmtId="10" fontId="2" fillId="0" borderId="21" xfId="10" applyNumberFormat="1" applyFont="1" applyFill="1" applyBorder="1" applyAlignment="1">
      <alignment horizontal="center"/>
    </xf>
    <xf numFmtId="0" fontId="2" fillId="0" borderId="25" xfId="10" applyFont="1" applyFill="1" applyBorder="1"/>
    <xf numFmtId="0" fontId="2" fillId="0" borderId="41" xfId="10" applyFont="1" applyFill="1" applyBorder="1"/>
    <xf numFmtId="10" fontId="2" fillId="0" borderId="22" xfId="10" applyNumberFormat="1" applyFont="1" applyFill="1" applyBorder="1" applyAlignment="1">
      <alignment horizontal="center"/>
    </xf>
    <xf numFmtId="0" fontId="18" fillId="0" borderId="0" xfId="10" applyFont="1" applyFill="1"/>
    <xf numFmtId="0" fontId="19" fillId="0" borderId="0" xfId="10" applyFont="1" applyFill="1"/>
    <xf numFmtId="10" fontId="19" fillId="9" borderId="13" xfId="10" applyNumberFormat="1" applyFont="1" applyFill="1" applyBorder="1" applyAlignment="1">
      <alignment horizontal="center"/>
    </xf>
    <xf numFmtId="10" fontId="19" fillId="0" borderId="0" xfId="13" applyNumberFormat="1" applyFont="1" applyFill="1"/>
    <xf numFmtId="0" fontId="2" fillId="0" borderId="26" xfId="10" applyFont="1" applyFill="1" applyBorder="1" applyAlignment="1">
      <alignment horizontal="left"/>
    </xf>
    <xf numFmtId="0" fontId="2" fillId="0" borderId="28" xfId="10" applyFont="1" applyFill="1" applyBorder="1" applyAlignment="1">
      <alignment horizontal="center"/>
    </xf>
    <xf numFmtId="0" fontId="2" fillId="0" borderId="29" xfId="10" applyFont="1" applyFill="1" applyBorder="1" applyAlignment="1">
      <alignment horizontal="center"/>
    </xf>
    <xf numFmtId="0" fontId="2" fillId="0" borderId="20" xfId="10" applyFont="1" applyFill="1" applyBorder="1" applyAlignment="1">
      <alignment horizontal="left"/>
    </xf>
    <xf numFmtId="10" fontId="2" fillId="9" borderId="47" xfId="13" applyNumberFormat="1" applyFont="1" applyFill="1" applyBorder="1" applyAlignment="1">
      <alignment horizontal="center"/>
    </xf>
    <xf numFmtId="0" fontId="2" fillId="0" borderId="29" xfId="10" applyFont="1" applyFill="1" applyBorder="1"/>
    <xf numFmtId="0" fontId="2" fillId="0" borderId="21" xfId="10" applyFont="1" applyFill="1" applyBorder="1" applyAlignment="1">
      <alignment horizontal="left"/>
    </xf>
    <xf numFmtId="10" fontId="2" fillId="9" borderId="48" xfId="13" applyNumberFormat="1" applyFont="1" applyFill="1" applyBorder="1" applyAlignment="1">
      <alignment horizontal="center"/>
    </xf>
    <xf numFmtId="0" fontId="2" fillId="0" borderId="31" xfId="10" applyFont="1" applyFill="1" applyBorder="1"/>
    <xf numFmtId="0" fontId="2" fillId="0" borderId="22" xfId="10" applyFont="1" applyFill="1" applyBorder="1" applyAlignment="1">
      <alignment horizontal="left"/>
    </xf>
    <xf numFmtId="10" fontId="2" fillId="9" borderId="49" xfId="13" applyNumberFormat="1" applyFont="1" applyFill="1" applyBorder="1" applyAlignment="1">
      <alignment horizontal="center"/>
    </xf>
    <xf numFmtId="10" fontId="2" fillId="9" borderId="13" xfId="10" applyNumberFormat="1" applyFont="1" applyFill="1" applyBorder="1" applyAlignment="1">
      <alignment horizontal="center"/>
    </xf>
    <xf numFmtId="0" fontId="2" fillId="0" borderId="12" xfId="10" applyFont="1" applyFill="1" applyBorder="1" applyAlignment="1">
      <alignment horizontal="left"/>
    </xf>
    <xf numFmtId="43" fontId="2" fillId="9" borderId="47" xfId="14" applyFont="1" applyFill="1" applyBorder="1" applyAlignment="1">
      <alignment horizontal="center"/>
    </xf>
    <xf numFmtId="0" fontId="2" fillId="9" borderId="13" xfId="10" applyFont="1" applyFill="1" applyBorder="1" applyAlignment="1">
      <alignment horizontal="center"/>
    </xf>
    <xf numFmtId="10" fontId="2" fillId="9" borderId="13" xfId="13" applyNumberFormat="1" applyFont="1" applyFill="1" applyBorder="1" applyAlignment="1">
      <alignment horizontal="center"/>
    </xf>
    <xf numFmtId="43" fontId="2" fillId="9" borderId="48" xfId="14" applyFont="1" applyFill="1" applyBorder="1" applyAlignment="1">
      <alignment horizontal="center"/>
    </xf>
    <xf numFmtId="43" fontId="2" fillId="9" borderId="49" xfId="14" applyFont="1" applyFill="1" applyBorder="1" applyAlignment="1">
      <alignment horizontal="center"/>
    </xf>
    <xf numFmtId="0" fontId="2" fillId="0" borderId="26" xfId="10" applyFont="1" applyFill="1" applyBorder="1"/>
    <xf numFmtId="0" fontId="2" fillId="0" borderId="0" xfId="10" applyFont="1" applyFill="1" applyBorder="1" applyAlignment="1">
      <alignment horizontal="center"/>
    </xf>
    <xf numFmtId="0" fontId="60" fillId="0" borderId="0" xfId="10" applyFont="1" applyAlignment="1">
      <alignment horizontal="center"/>
    </xf>
    <xf numFmtId="0" fontId="2" fillId="0" borderId="23" xfId="10" applyFont="1" applyFill="1" applyBorder="1" applyAlignment="1">
      <alignment horizontal="left"/>
    </xf>
    <xf numFmtId="0" fontId="2" fillId="0" borderId="36" xfId="10" applyFont="1" applyFill="1" applyBorder="1"/>
    <xf numFmtId="10" fontId="2" fillId="0" borderId="20" xfId="10" applyNumberFormat="1" applyFont="1" applyFill="1" applyBorder="1" applyAlignment="1">
      <alignment horizontal="center"/>
    </xf>
    <xf numFmtId="0" fontId="2" fillId="0" borderId="25" xfId="10" applyFont="1" applyFill="1" applyBorder="1" applyAlignment="1">
      <alignment horizontal="left"/>
    </xf>
    <xf numFmtId="0" fontId="2" fillId="0" borderId="38" xfId="10" applyFont="1" applyFill="1" applyBorder="1"/>
    <xf numFmtId="10" fontId="2" fillId="14" borderId="22" xfId="10" applyNumberFormat="1" applyFont="1" applyFill="1" applyBorder="1" applyAlignment="1">
      <alignment horizontal="center"/>
    </xf>
    <xf numFmtId="0" fontId="2" fillId="0" borderId="29" xfId="10" applyFont="1" applyFill="1" applyBorder="1" applyAlignment="1">
      <alignment horizontal="left"/>
    </xf>
    <xf numFmtId="0" fontId="2" fillId="0" borderId="33" xfId="10" applyFont="1" applyFill="1" applyBorder="1"/>
    <xf numFmtId="0" fontId="19" fillId="0" borderId="9" xfId="10" applyFont="1" applyFill="1" applyBorder="1" applyAlignment="1">
      <alignment horizontal="right"/>
    </xf>
    <xf numFmtId="10" fontId="2" fillId="9" borderId="32" xfId="12" applyNumberFormat="1" applyFont="1" applyFill="1" applyBorder="1" applyAlignment="1">
      <alignment horizontal="center"/>
    </xf>
    <xf numFmtId="0" fontId="2" fillId="0" borderId="28" xfId="10" applyFont="1" applyFill="1" applyBorder="1" applyAlignment="1">
      <alignment horizontal="left"/>
    </xf>
    <xf numFmtId="0" fontId="2" fillId="0" borderId="30" xfId="10" applyFont="1" applyFill="1" applyBorder="1" applyAlignment="1">
      <alignment horizontal="left"/>
    </xf>
    <xf numFmtId="0" fontId="2" fillId="0" borderId="32" xfId="10" applyFont="1" applyFill="1" applyBorder="1" applyAlignment="1">
      <alignment horizontal="left"/>
    </xf>
    <xf numFmtId="0" fontId="2" fillId="0" borderId="12" xfId="10" applyFont="1" applyFill="1" applyBorder="1"/>
    <xf numFmtId="0" fontId="19" fillId="0" borderId="11" xfId="10" applyFont="1" applyFill="1" applyBorder="1" applyAlignment="1">
      <alignment horizontal="right"/>
    </xf>
    <xf numFmtId="10" fontId="2" fillId="0" borderId="32" xfId="12" applyNumberFormat="1" applyFont="1" applyFill="1" applyBorder="1" applyAlignment="1">
      <alignment horizontal="center"/>
    </xf>
    <xf numFmtId="0" fontId="2" fillId="0" borderId="0" xfId="10" applyFont="1" applyFill="1" applyAlignment="1">
      <alignment horizontal="right"/>
    </xf>
    <xf numFmtId="0" fontId="2" fillId="0" borderId="20" xfId="10" applyFont="1" applyFill="1" applyBorder="1" applyAlignment="1">
      <alignment horizontal="center"/>
    </xf>
    <xf numFmtId="10" fontId="2" fillId="9" borderId="20" xfId="10" applyNumberFormat="1" applyFont="1" applyFill="1" applyBorder="1" applyAlignment="1">
      <alignment horizontal="center"/>
    </xf>
    <xf numFmtId="165" fontId="2" fillId="0" borderId="0" xfId="13" applyNumberFormat="1" applyFont="1" applyFill="1" applyBorder="1"/>
    <xf numFmtId="0" fontId="2" fillId="0" borderId="21" xfId="10" quotePrefix="1" applyFont="1" applyFill="1" applyBorder="1" applyAlignment="1">
      <alignment horizontal="center"/>
    </xf>
    <xf numFmtId="10" fontId="2" fillId="9" borderId="21" xfId="10" applyNumberFormat="1" applyFont="1" applyFill="1" applyBorder="1" applyAlignment="1">
      <alignment horizontal="center"/>
    </xf>
    <xf numFmtId="0" fontId="2" fillId="0" borderId="22" xfId="10" applyFont="1" applyFill="1" applyBorder="1" applyAlignment="1">
      <alignment horizontal="center"/>
    </xf>
    <xf numFmtId="10" fontId="2" fillId="9" borderId="22" xfId="10" applyNumberFormat="1" applyFont="1" applyFill="1" applyBorder="1" applyAlignment="1">
      <alignment horizontal="center"/>
    </xf>
    <xf numFmtId="0" fontId="6" fillId="0" borderId="0" xfId="10" applyFont="1" applyAlignment="1">
      <alignment horizontal="center"/>
    </xf>
    <xf numFmtId="0" fontId="2" fillId="0" borderId="20" xfId="10" applyFont="1" applyFill="1" applyBorder="1"/>
    <xf numFmtId="10" fontId="2" fillId="0" borderId="0" xfId="13" applyNumberFormat="1" applyFont="1" applyFill="1" applyBorder="1"/>
    <xf numFmtId="0" fontId="2" fillId="0" borderId="21" xfId="10" applyFont="1" applyFill="1" applyBorder="1"/>
    <xf numFmtId="0" fontId="2" fillId="0" borderId="22" xfId="10" applyFont="1" applyFill="1" applyBorder="1"/>
    <xf numFmtId="10" fontId="2" fillId="14" borderId="20" xfId="10" applyNumberFormat="1" applyFont="1" applyFill="1" applyBorder="1" applyAlignment="1">
      <alignment horizontal="center"/>
    </xf>
    <xf numFmtId="0" fontId="2" fillId="0" borderId="23" xfId="10" applyFont="1" applyFill="1" applyBorder="1"/>
    <xf numFmtId="0" fontId="2" fillId="0" borderId="39" xfId="10" applyFont="1" applyFill="1" applyBorder="1"/>
    <xf numFmtId="10" fontId="2" fillId="0" borderId="20" xfId="12" applyNumberFormat="1" applyFont="1" applyFill="1" applyBorder="1" applyAlignment="1">
      <alignment horizontal="center"/>
    </xf>
    <xf numFmtId="0" fontId="2" fillId="0" borderId="35" xfId="10" applyFont="1" applyFill="1" applyBorder="1"/>
    <xf numFmtId="0" fontId="2" fillId="0" borderId="40" xfId="10" applyFont="1" applyFill="1" applyBorder="1"/>
    <xf numFmtId="10" fontId="2" fillId="0" borderId="21" xfId="12" applyNumberFormat="1" applyFont="1" applyFill="1" applyBorder="1" applyAlignment="1">
      <alignment horizontal="center"/>
    </xf>
    <xf numFmtId="10" fontId="2" fillId="0" borderId="22" xfId="12" applyNumberFormat="1" applyFont="1" applyFill="1" applyBorder="1" applyAlignment="1">
      <alignment horizontal="center"/>
    </xf>
    <xf numFmtId="0" fontId="2" fillId="0" borderId="39" xfId="10" applyFont="1" applyFill="1" applyBorder="1" applyAlignment="1">
      <alignment horizontal="center"/>
    </xf>
    <xf numFmtId="3" fontId="2" fillId="9" borderId="39" xfId="10" applyNumberFormat="1" applyFont="1" applyFill="1" applyBorder="1" applyAlignment="1">
      <alignment horizontal="center"/>
    </xf>
    <xf numFmtId="0" fontId="2" fillId="0" borderId="41" xfId="10" applyFont="1" applyFill="1" applyBorder="1" applyAlignment="1">
      <alignment horizontal="center"/>
    </xf>
    <xf numFmtId="3" fontId="2" fillId="9" borderId="41" xfId="10" applyNumberFormat="1" applyFont="1" applyFill="1" applyBorder="1" applyAlignment="1">
      <alignment horizontal="center"/>
    </xf>
    <xf numFmtId="49" fontId="2" fillId="0" borderId="0" xfId="10" applyNumberFormat="1" applyFont="1" applyFill="1" applyBorder="1" applyAlignment="1">
      <alignment horizontal="center"/>
    </xf>
    <xf numFmtId="4" fontId="2" fillId="0" borderId="0" xfId="10" applyNumberFormat="1" applyFont="1" applyFill="1" applyBorder="1" applyAlignment="1">
      <alignment horizontal="center"/>
    </xf>
    <xf numFmtId="10" fontId="2" fillId="9" borderId="20" xfId="12" applyNumberFormat="1" applyFont="1" applyFill="1" applyBorder="1" applyAlignment="1">
      <alignment horizontal="center"/>
    </xf>
    <xf numFmtId="10" fontId="2" fillId="9" borderId="22" xfId="12" applyNumberFormat="1" applyFont="1" applyFill="1" applyBorder="1" applyAlignment="1">
      <alignment horizontal="center"/>
    </xf>
    <xf numFmtId="0" fontId="61" fillId="0" borderId="0" xfId="10" applyFont="1" applyAlignment="1">
      <alignment horizontal="center"/>
    </xf>
    <xf numFmtId="0" fontId="18" fillId="0" borderId="0" xfId="10" applyFont="1" applyFill="1" applyBorder="1" applyAlignment="1">
      <alignment horizontal="center" vertical="center"/>
    </xf>
    <xf numFmtId="0" fontId="2" fillId="0" borderId="13" xfId="10" applyFont="1" applyFill="1" applyBorder="1" applyAlignment="1">
      <alignment horizontal="center" vertical="center" wrapText="1"/>
    </xf>
    <xf numFmtId="0" fontId="60" fillId="0" borderId="0" xfId="10" applyFont="1" applyFill="1"/>
    <xf numFmtId="0" fontId="2" fillId="0" borderId="13" xfId="10" applyFont="1" applyFill="1" applyBorder="1" applyAlignment="1">
      <alignment horizontal="right"/>
    </xf>
    <xf numFmtId="3" fontId="2" fillId="9" borderId="13" xfId="12" applyNumberFormat="1" applyFont="1" applyFill="1" applyBorder="1" applyAlignment="1">
      <alignment horizontal="right" indent="1"/>
    </xf>
    <xf numFmtId="10" fontId="2" fillId="0" borderId="13" xfId="12" applyNumberFormat="1" applyFont="1" applyFill="1" applyBorder="1" applyAlignment="1">
      <alignment horizontal="right" indent="1"/>
    </xf>
    <xf numFmtId="0" fontId="2" fillId="0" borderId="28" xfId="10" applyFont="1" applyFill="1" applyBorder="1" applyAlignment="1">
      <alignment horizontal="right"/>
    </xf>
    <xf numFmtId="0" fontId="2" fillId="0" borderId="50" xfId="10" applyFont="1" applyFill="1" applyBorder="1" applyAlignment="1">
      <alignment horizontal="right"/>
    </xf>
    <xf numFmtId="3" fontId="19" fillId="0" borderId="51" xfId="12" applyNumberFormat="1" applyFont="1" applyFill="1" applyBorder="1" applyAlignment="1">
      <alignment horizontal="right" indent="1"/>
    </xf>
    <xf numFmtId="165" fontId="19" fillId="0" borderId="52" xfId="12" applyNumberFormat="1" applyFont="1" applyFill="1" applyBorder="1" applyAlignment="1">
      <alignment horizontal="right" indent="1"/>
    </xf>
    <xf numFmtId="0" fontId="2" fillId="0" borderId="13" xfId="10" applyFont="1" applyFill="1" applyBorder="1"/>
    <xf numFmtId="0" fontId="19" fillId="0" borderId="10" xfId="10" applyFont="1" applyFill="1" applyBorder="1"/>
    <xf numFmtId="0" fontId="2" fillId="0" borderId="11" xfId="10" applyFont="1" applyFill="1" applyBorder="1"/>
    <xf numFmtId="0" fontId="2" fillId="0" borderId="28" xfId="10" applyFont="1" applyFill="1" applyBorder="1" applyAlignment="1">
      <alignment horizontal="center" vertical="center"/>
    </xf>
    <xf numFmtId="0" fontId="2" fillId="0" borderId="28" xfId="10" applyFont="1" applyFill="1" applyBorder="1" applyAlignment="1">
      <alignment horizontal="center" vertical="center" wrapText="1"/>
    </xf>
    <xf numFmtId="0" fontId="2" fillId="0" borderId="27" xfId="10" applyFont="1" applyFill="1" applyBorder="1" applyAlignment="1">
      <alignment horizontal="center" vertical="center" wrapText="1"/>
    </xf>
    <xf numFmtId="0" fontId="2" fillId="0" borderId="12" xfId="10" applyFont="1" applyFill="1" applyBorder="1" applyAlignment="1">
      <alignment horizontal="center" vertical="center" wrapText="1"/>
    </xf>
    <xf numFmtId="0" fontId="2" fillId="0" borderId="32" xfId="10" applyFont="1" applyFill="1" applyBorder="1"/>
    <xf numFmtId="0" fontId="2" fillId="0" borderId="32" xfId="10" applyFont="1" applyFill="1" applyBorder="1" applyAlignment="1">
      <alignment horizontal="center" vertical="center" wrapText="1"/>
    </xf>
    <xf numFmtId="0" fontId="62" fillId="0" borderId="20" xfId="10" applyFont="1" applyFill="1" applyBorder="1" applyAlignment="1">
      <alignment horizontal="center"/>
    </xf>
    <xf numFmtId="0" fontId="2" fillId="0" borderId="21" xfId="10" applyFont="1" applyFill="1" applyBorder="1" applyAlignment="1">
      <alignment horizontal="center"/>
    </xf>
    <xf numFmtId="0" fontId="62" fillId="0" borderId="21" xfId="10" applyFont="1" applyFill="1" applyBorder="1" applyAlignment="1">
      <alignment horizontal="center"/>
    </xf>
    <xf numFmtId="0" fontId="60" fillId="0" borderId="22" xfId="10" applyFont="1" applyFill="1" applyBorder="1" applyAlignment="1">
      <alignment horizontal="center"/>
    </xf>
    <xf numFmtId="0" fontId="2" fillId="0" borderId="30" xfId="10" applyFont="1" applyFill="1" applyBorder="1"/>
    <xf numFmtId="0" fontId="14" fillId="11" borderId="12" xfId="2" applyFont="1" applyFill="1" applyBorder="1" applyAlignment="1" applyProtection="1"/>
    <xf numFmtId="0" fontId="14" fillId="0" borderId="10" xfId="2" applyFont="1" applyFill="1" applyBorder="1" applyAlignment="1" applyProtection="1"/>
    <xf numFmtId="14" fontId="2" fillId="10" borderId="32" xfId="10" applyNumberFormat="1" applyFont="1" applyFill="1" applyBorder="1" applyAlignment="1">
      <alignment horizontal="center"/>
    </xf>
    <xf numFmtId="0" fontId="2" fillId="0" borderId="33" xfId="10" applyFont="1" applyBorder="1"/>
    <xf numFmtId="0" fontId="2" fillId="11" borderId="10" xfId="10" applyFont="1" applyFill="1" applyBorder="1"/>
    <xf numFmtId="0" fontId="2" fillId="0" borderId="12" xfId="10" applyFont="1" applyBorder="1"/>
    <xf numFmtId="0" fontId="2" fillId="0" borderId="11" xfId="10" applyFont="1" applyBorder="1"/>
    <xf numFmtId="0" fontId="63" fillId="0" borderId="0" xfId="11" applyFont="1" applyFill="1" applyBorder="1" applyAlignment="1" applyProtection="1"/>
    <xf numFmtId="0" fontId="2" fillId="0" borderId="11" xfId="10" applyFont="1" applyFill="1" applyBorder="1" applyAlignment="1">
      <alignment horizontal="center"/>
    </xf>
    <xf numFmtId="0" fontId="2" fillId="0" borderId="27" xfId="10" applyFont="1" applyFill="1" applyBorder="1"/>
    <xf numFmtId="0" fontId="2" fillId="0" borderId="24" xfId="10" applyFont="1" applyFill="1" applyBorder="1"/>
    <xf numFmtId="0" fontId="42" fillId="12" borderId="20" xfId="10" applyFont="1" applyFill="1" applyBorder="1" applyAlignment="1">
      <alignment horizontal="center"/>
    </xf>
    <xf numFmtId="0" fontId="42" fillId="12" borderId="28" xfId="10" applyFont="1" applyFill="1" applyBorder="1" applyAlignment="1">
      <alignment horizontal="center"/>
    </xf>
    <xf numFmtId="0" fontId="2" fillId="0" borderId="34" xfId="10" applyFont="1" applyFill="1" applyBorder="1"/>
    <xf numFmtId="0" fontId="42" fillId="12" borderId="13" xfId="10" applyFont="1" applyFill="1" applyBorder="1" applyAlignment="1">
      <alignment horizontal="center"/>
    </xf>
    <xf numFmtId="0" fontId="2" fillId="0" borderId="9" xfId="10" applyFont="1" applyFill="1" applyBorder="1"/>
    <xf numFmtId="0" fontId="2" fillId="0" borderId="32" xfId="10" applyFont="1" applyBorder="1" applyAlignment="1">
      <alignment horizontal="center"/>
    </xf>
    <xf numFmtId="0" fontId="62" fillId="0" borderId="0" xfId="10" applyFont="1" applyFill="1" applyBorder="1" applyAlignment="1">
      <alignment horizontal="center"/>
    </xf>
    <xf numFmtId="0" fontId="4" fillId="0" borderId="27" xfId="10" applyFont="1" applyFill="1" applyBorder="1"/>
    <xf numFmtId="0" fontId="42" fillId="0" borderId="26" xfId="10" applyFont="1" applyFill="1" applyBorder="1"/>
    <xf numFmtId="0" fontId="2" fillId="0" borderId="28" xfId="10" applyFont="1" applyBorder="1" applyAlignment="1">
      <alignment horizontal="center"/>
    </xf>
    <xf numFmtId="0" fontId="42" fillId="0" borderId="20" xfId="10" applyFont="1" applyBorder="1" applyAlignment="1">
      <alignment horizontal="center"/>
    </xf>
    <xf numFmtId="0" fontId="4" fillId="0" borderId="25" xfId="10" applyFont="1" applyFill="1" applyBorder="1"/>
    <xf numFmtId="0" fontId="4" fillId="0" borderId="13" xfId="10" applyFont="1" applyBorder="1" applyAlignment="1">
      <alignment horizontal="center"/>
    </xf>
    <xf numFmtId="0" fontId="42" fillId="0" borderId="32" xfId="10" applyFont="1" applyBorder="1" applyAlignment="1">
      <alignment horizontal="center"/>
    </xf>
    <xf numFmtId="0" fontId="42" fillId="0" borderId="13" xfId="10" applyFont="1" applyBorder="1" applyAlignment="1">
      <alignment horizontal="center"/>
    </xf>
    <xf numFmtId="0" fontId="2" fillId="0" borderId="24" xfId="10" applyFont="1" applyFill="1" applyBorder="1" applyAlignment="1">
      <alignment horizontal="right"/>
    </xf>
    <xf numFmtId="0" fontId="60" fillId="0" borderId="0" xfId="10" applyFont="1" applyFill="1" applyBorder="1"/>
    <xf numFmtId="0" fontId="2" fillId="0" borderId="9" xfId="10" applyFont="1" applyFill="1" applyBorder="1" applyAlignment="1">
      <alignment horizontal="right"/>
    </xf>
    <xf numFmtId="0" fontId="18" fillId="0" borderId="0" xfId="10" applyFont="1"/>
    <xf numFmtId="0" fontId="2" fillId="0" borderId="9" xfId="10" applyFont="1" applyBorder="1"/>
    <xf numFmtId="0" fontId="2" fillId="0" borderId="10" xfId="10" applyFont="1" applyFill="1" applyBorder="1" applyAlignment="1">
      <alignment horizontal="center"/>
    </xf>
    <xf numFmtId="0" fontId="2" fillId="0" borderId="30" xfId="10" applyFont="1" applyFill="1" applyBorder="1" applyAlignment="1">
      <alignment horizontal="center" wrapText="1"/>
    </xf>
    <xf numFmtId="0" fontId="2" fillId="0" borderId="28" xfId="10" applyFont="1" applyFill="1" applyBorder="1"/>
    <xf numFmtId="3" fontId="2" fillId="0" borderId="20" xfId="10" applyNumberFormat="1" applyFont="1" applyFill="1" applyBorder="1"/>
    <xf numFmtId="0" fontId="60" fillId="0" borderId="37" xfId="10" applyFont="1" applyFill="1" applyBorder="1"/>
    <xf numFmtId="3" fontId="2" fillId="0" borderId="21" xfId="10" applyNumberFormat="1" applyFont="1" applyFill="1" applyBorder="1"/>
    <xf numFmtId="0" fontId="2" fillId="0" borderId="37" xfId="10" applyFont="1" applyFill="1" applyBorder="1"/>
    <xf numFmtId="3" fontId="2" fillId="9" borderId="21" xfId="10" applyNumberFormat="1" applyFont="1" applyFill="1" applyBorder="1"/>
    <xf numFmtId="4" fontId="2" fillId="9" borderId="22" xfId="10" applyNumberFormat="1" applyFont="1" applyFill="1" applyBorder="1"/>
    <xf numFmtId="3" fontId="2" fillId="0" borderId="22" xfId="10" applyNumberFormat="1" applyFont="1" applyFill="1" applyBorder="1"/>
    <xf numFmtId="0" fontId="19" fillId="0" borderId="12" xfId="10" applyFont="1" applyFill="1" applyBorder="1"/>
    <xf numFmtId="4" fontId="2" fillId="9" borderId="13" xfId="10" applyNumberFormat="1" applyFont="1" applyFill="1" applyBorder="1"/>
    <xf numFmtId="3" fontId="2" fillId="0" borderId="13" xfId="10" applyNumberFormat="1" applyFont="1" applyFill="1" applyBorder="1"/>
    <xf numFmtId="3" fontId="2" fillId="9" borderId="13" xfId="10" applyNumberFormat="1" applyFont="1" applyFill="1" applyBorder="1"/>
    <xf numFmtId="0" fontId="2" fillId="0" borderId="10" xfId="10" applyFont="1" applyFill="1" applyBorder="1" applyAlignment="1">
      <alignment horizontal="center" wrapText="1"/>
    </xf>
    <xf numFmtId="0" fontId="2" fillId="0" borderId="13" xfId="10" applyFont="1" applyFill="1" applyBorder="1" applyAlignment="1">
      <alignment horizontal="center" wrapText="1"/>
    </xf>
    <xf numFmtId="165" fontId="2" fillId="0" borderId="20" xfId="10" applyNumberFormat="1" applyFont="1" applyFill="1" applyBorder="1" applyAlignment="1">
      <alignment horizontal="center"/>
    </xf>
    <xf numFmtId="165" fontId="2" fillId="9" borderId="20" xfId="10" applyNumberFormat="1" applyFont="1" applyFill="1" applyBorder="1" applyAlignment="1">
      <alignment horizontal="center" vertical="center"/>
    </xf>
    <xf numFmtId="165" fontId="2" fillId="0" borderId="22" xfId="10" applyNumberFormat="1" applyFont="1" applyFill="1" applyBorder="1" applyAlignment="1">
      <alignment horizontal="center" wrapText="1"/>
    </xf>
    <xf numFmtId="165" fontId="2" fillId="9" borderId="32" xfId="10" applyNumberFormat="1" applyFont="1" applyFill="1" applyBorder="1" applyAlignment="1">
      <alignment horizontal="center"/>
    </xf>
    <xf numFmtId="165" fontId="2" fillId="0" borderId="13" xfId="10" applyNumberFormat="1" applyFont="1" applyFill="1" applyBorder="1" applyAlignment="1">
      <alignment horizontal="center"/>
    </xf>
    <xf numFmtId="0" fontId="2" fillId="0" borderId="13" xfId="10" applyFont="1" applyBorder="1"/>
    <xf numFmtId="0" fontId="59" fillId="0" borderId="0" xfId="10" applyFont="1" applyFill="1" applyBorder="1"/>
    <xf numFmtId="0" fontId="42" fillId="13" borderId="23" xfId="10" applyFont="1" applyFill="1" applyBorder="1" applyAlignment="1">
      <alignment horizontal="center"/>
    </xf>
    <xf numFmtId="0" fontId="2" fillId="13" borderId="20" xfId="10" applyFont="1" applyFill="1" applyBorder="1" applyAlignment="1">
      <alignment horizontal="center"/>
    </xf>
    <xf numFmtId="0" fontId="42" fillId="13" borderId="20" xfId="10" applyFont="1" applyFill="1" applyBorder="1" applyAlignment="1">
      <alignment horizontal="center"/>
    </xf>
    <xf numFmtId="0" fontId="42" fillId="13" borderId="35" xfId="10" applyFont="1" applyFill="1" applyBorder="1" applyAlignment="1">
      <alignment horizontal="center"/>
    </xf>
    <xf numFmtId="0" fontId="2" fillId="13" borderId="21" xfId="10" applyFont="1" applyFill="1" applyBorder="1" applyAlignment="1">
      <alignment horizontal="center"/>
    </xf>
    <xf numFmtId="0" fontId="42" fillId="13" borderId="21" xfId="10" applyFont="1" applyFill="1" applyBorder="1" applyAlignment="1">
      <alignment horizontal="center"/>
    </xf>
    <xf numFmtId="0" fontId="2" fillId="9" borderId="25" xfId="10" applyFont="1" applyFill="1" applyBorder="1" applyAlignment="1">
      <alignment horizontal="center"/>
    </xf>
    <xf numFmtId="0" fontId="2" fillId="9" borderId="22" xfId="10" applyFont="1" applyFill="1" applyBorder="1" applyAlignment="1">
      <alignment horizontal="center"/>
    </xf>
    <xf numFmtId="0" fontId="17" fillId="0" borderId="0" xfId="10" applyFont="1" applyFill="1"/>
    <xf numFmtId="0" fontId="20" fillId="0" borderId="0" xfId="10" applyFont="1" applyAlignment="1">
      <alignment horizontal="center"/>
    </xf>
    <xf numFmtId="4" fontId="2" fillId="9" borderId="20" xfId="10" applyNumberFormat="1" applyFont="1" applyFill="1" applyBorder="1" applyAlignment="1">
      <alignment horizontal="center"/>
    </xf>
    <xf numFmtId="4" fontId="2" fillId="9" borderId="22" xfId="10" applyNumberFormat="1" applyFont="1" applyFill="1" applyBorder="1" applyAlignment="1">
      <alignment horizontal="center"/>
    </xf>
    <xf numFmtId="0" fontId="2" fillId="0" borderId="11" xfId="10" applyFont="1" applyFill="1" applyBorder="1" applyAlignment="1">
      <alignment horizontal="right"/>
    </xf>
    <xf numFmtId="3" fontId="2" fillId="9" borderId="13" xfId="10" applyNumberFormat="1" applyFont="1" applyFill="1" applyBorder="1" applyAlignment="1">
      <alignment horizontal="center"/>
    </xf>
    <xf numFmtId="3" fontId="2" fillId="9" borderId="11" xfId="10" applyNumberFormat="1" applyFont="1" applyFill="1" applyBorder="1" applyAlignment="1">
      <alignment horizontal="center"/>
    </xf>
    <xf numFmtId="0" fontId="2" fillId="0" borderId="27" xfId="10" applyFont="1" applyFill="1" applyBorder="1" applyAlignment="1">
      <alignment vertical="top"/>
    </xf>
    <xf numFmtId="3" fontId="2" fillId="0" borderId="26" xfId="10" applyNumberFormat="1" applyFont="1" applyFill="1" applyBorder="1" applyAlignment="1">
      <alignment horizontal="right" indent="1"/>
    </xf>
    <xf numFmtId="0" fontId="2" fillId="0" borderId="29" xfId="10" applyFont="1" applyFill="1" applyBorder="1" applyAlignment="1">
      <alignment vertical="top"/>
    </xf>
    <xf numFmtId="0" fontId="2" fillId="0" borderId="0" xfId="10" applyFont="1" applyFill="1" applyBorder="1" applyAlignment="1">
      <alignment vertical="top"/>
    </xf>
    <xf numFmtId="3" fontId="2" fillId="0" borderId="0" xfId="10" applyNumberFormat="1" applyFont="1" applyFill="1" applyBorder="1" applyAlignment="1">
      <alignment horizontal="right" indent="1"/>
    </xf>
    <xf numFmtId="0" fontId="2" fillId="0" borderId="0" xfId="10" applyFont="1" applyFill="1" applyBorder="1" applyAlignment="1">
      <alignment horizontal="left"/>
    </xf>
    <xf numFmtId="0" fontId="2" fillId="0" borderId="29" xfId="10" applyFont="1" applyFill="1" applyBorder="1" applyAlignment="1">
      <alignment vertical="center"/>
    </xf>
    <xf numFmtId="0" fontId="2" fillId="0" borderId="31" xfId="10" applyFont="1" applyFill="1" applyBorder="1" applyAlignment="1">
      <alignment vertical="center"/>
    </xf>
    <xf numFmtId="3" fontId="2" fillId="0" borderId="33" xfId="10" applyNumberFormat="1" applyFont="1" applyFill="1" applyBorder="1" applyAlignment="1">
      <alignment horizontal="right" indent="1"/>
    </xf>
    <xf numFmtId="0" fontId="59" fillId="0" borderId="0" xfId="10" applyFont="1" applyFill="1" applyAlignment="1">
      <alignment horizontal="center"/>
    </xf>
    <xf numFmtId="0" fontId="59" fillId="0" borderId="0" xfId="10" applyFont="1" applyFill="1"/>
    <xf numFmtId="0" fontId="18" fillId="0" borderId="0" xfId="10" applyFont="1" applyBorder="1"/>
    <xf numFmtId="167" fontId="2" fillId="0" borderId="20" xfId="10" applyNumberFormat="1" applyFont="1" applyFill="1" applyBorder="1" applyAlignment="1">
      <alignment horizontal="right"/>
    </xf>
    <xf numFmtId="167" fontId="2" fillId="0" borderId="36" xfId="10" applyNumberFormat="1" applyFont="1" applyFill="1" applyBorder="1" applyAlignment="1">
      <alignment horizontal="right"/>
    </xf>
    <xf numFmtId="167" fontId="2" fillId="9" borderId="21" xfId="10" applyNumberFormat="1" applyFont="1" applyFill="1" applyBorder="1" applyAlignment="1">
      <alignment horizontal="right"/>
    </xf>
    <xf numFmtId="167" fontId="2" fillId="9" borderId="37" xfId="10" applyNumberFormat="1" applyFont="1" applyFill="1" applyBorder="1" applyAlignment="1">
      <alignment horizontal="right"/>
    </xf>
    <xf numFmtId="10" fontId="2" fillId="9" borderId="21" xfId="12" applyNumberFormat="1" applyFont="1" applyFill="1" applyBorder="1" applyAlignment="1">
      <alignment horizontal="center"/>
    </xf>
    <xf numFmtId="167" fontId="2" fillId="0" borderId="21" xfId="10" applyNumberFormat="1" applyFont="1" applyFill="1" applyBorder="1" applyAlignment="1">
      <alignment horizontal="right"/>
    </xf>
    <xf numFmtId="167" fontId="2" fillId="0" borderId="37" xfId="10" applyNumberFormat="1" applyFont="1" applyFill="1" applyBorder="1" applyAlignment="1">
      <alignment horizontal="right"/>
    </xf>
    <xf numFmtId="167" fontId="2" fillId="0" borderId="22" xfId="10" applyNumberFormat="1" applyFont="1" applyFill="1" applyBorder="1" applyAlignment="1">
      <alignment horizontal="right"/>
    </xf>
    <xf numFmtId="167" fontId="2" fillId="0" borderId="38" xfId="10" applyNumberFormat="1" applyFont="1" applyFill="1" applyBorder="1" applyAlignment="1">
      <alignment horizontal="right"/>
    </xf>
    <xf numFmtId="167" fontId="19" fillId="0" borderId="13" xfId="10" applyNumberFormat="1" applyFont="1" applyFill="1" applyBorder="1" applyAlignment="1">
      <alignment horizontal="right"/>
    </xf>
    <xf numFmtId="167" fontId="19" fillId="0" borderId="10" xfId="10" applyNumberFormat="1" applyFont="1" applyFill="1" applyBorder="1" applyAlignment="1">
      <alignment horizontal="right"/>
    </xf>
    <xf numFmtId="0" fontId="19" fillId="0" borderId="13" xfId="10" applyFont="1" applyFill="1" applyBorder="1"/>
    <xf numFmtId="167" fontId="2" fillId="0" borderId="0" xfId="10" applyNumberFormat="1" applyFont="1" applyFill="1" applyBorder="1" applyAlignment="1">
      <alignment horizontal="right"/>
    </xf>
    <xf numFmtId="0" fontId="19" fillId="0" borderId="42" xfId="10" applyFont="1" applyFill="1" applyBorder="1" applyAlignment="1">
      <alignment horizontal="right"/>
    </xf>
    <xf numFmtId="167" fontId="2" fillId="9" borderId="43" xfId="10" quotePrefix="1" applyNumberFormat="1" applyFont="1" applyFill="1" applyBorder="1" applyAlignment="1">
      <alignment horizontal="right"/>
    </xf>
    <xf numFmtId="167" fontId="2" fillId="9" borderId="43" xfId="10" applyNumberFormat="1" applyFont="1" applyFill="1" applyBorder="1" applyAlignment="1">
      <alignment horizontal="right"/>
    </xf>
    <xf numFmtId="0" fontId="2" fillId="9" borderId="11" xfId="10" applyFont="1" applyFill="1" applyBorder="1"/>
    <xf numFmtId="0" fontId="19" fillId="0" borderId="10" xfId="10" applyFont="1" applyFill="1" applyBorder="1" applyAlignment="1">
      <alignment horizontal="right"/>
    </xf>
    <xf numFmtId="3" fontId="19" fillId="0" borderId="13" xfId="10" applyNumberFormat="1" applyFont="1" applyFill="1" applyBorder="1"/>
    <xf numFmtId="0" fontId="19" fillId="0" borderId="0" xfId="10" applyFont="1" applyFill="1" applyBorder="1" applyAlignment="1">
      <alignment horizontal="right"/>
    </xf>
    <xf numFmtId="3" fontId="2" fillId="0" borderId="0" xfId="10" applyNumberFormat="1" applyFont="1" applyFill="1" applyBorder="1"/>
    <xf numFmtId="3" fontId="2" fillId="0" borderId="22" xfId="10" applyNumberFormat="1" applyFont="1" applyBorder="1"/>
    <xf numFmtId="3" fontId="19" fillId="0" borderId="13" xfId="10" applyNumberFormat="1" applyFont="1" applyBorder="1"/>
    <xf numFmtId="0" fontId="2" fillId="0" borderId="39" xfId="10" applyFont="1" applyFill="1" applyBorder="1" applyAlignment="1">
      <alignment horizontal="right"/>
    </xf>
    <xf numFmtId="0" fontId="17" fillId="0" borderId="10" xfId="10" applyFont="1" applyFill="1" applyBorder="1"/>
    <xf numFmtId="0" fontId="17" fillId="0" borderId="29" xfId="10" applyFont="1" applyFill="1" applyBorder="1"/>
    <xf numFmtId="0" fontId="2" fillId="0" borderId="27" xfId="10" applyFont="1" applyFill="1" applyBorder="1" applyAlignment="1">
      <alignment horizontal="left"/>
    </xf>
    <xf numFmtId="0" fontId="2" fillId="0" borderId="27" xfId="10" applyFont="1" applyFill="1" applyBorder="1" applyAlignment="1">
      <alignment horizontal="center"/>
    </xf>
    <xf numFmtId="0" fontId="2" fillId="0" borderId="26" xfId="10" applyFont="1" applyFill="1" applyBorder="1" applyAlignment="1">
      <alignment horizontal="center"/>
    </xf>
    <xf numFmtId="0" fontId="2" fillId="0" borderId="30" xfId="10" applyFont="1" applyFill="1" applyBorder="1" applyAlignment="1">
      <alignment horizontal="center"/>
    </xf>
    <xf numFmtId="0" fontId="2" fillId="0" borderId="44" xfId="10" applyFont="1" applyFill="1" applyBorder="1"/>
    <xf numFmtId="2" fontId="4" fillId="9" borderId="21" xfId="10" applyNumberFormat="1" applyFont="1" applyFill="1" applyBorder="1" applyAlignment="1">
      <alignment horizontal="center"/>
    </xf>
    <xf numFmtId="0" fontId="2" fillId="0" borderId="45" xfId="10" applyFont="1" applyFill="1" applyBorder="1"/>
    <xf numFmtId="0" fontId="19" fillId="0" borderId="10" xfId="10" applyFont="1" applyFill="1" applyBorder="1" applyAlignment="1"/>
    <xf numFmtId="0" fontId="19" fillId="0" borderId="12" xfId="10" applyFont="1" applyFill="1" applyBorder="1" applyAlignment="1">
      <alignment horizontal="right"/>
    </xf>
    <xf numFmtId="2" fontId="2" fillId="9" borderId="13" xfId="10" applyNumberFormat="1" applyFont="1" applyFill="1" applyBorder="1" applyAlignment="1">
      <alignment horizontal="center"/>
    </xf>
    <xf numFmtId="0" fontId="19" fillId="0" borderId="0" xfId="10" applyFont="1" applyFill="1" applyBorder="1" applyAlignment="1"/>
    <xf numFmtId="0" fontId="2" fillId="0" borderId="10" xfId="10" applyFont="1" applyFill="1" applyBorder="1" applyAlignment="1"/>
    <xf numFmtId="0" fontId="19" fillId="0" borderId="31" xfId="10" applyFont="1" applyFill="1" applyBorder="1" applyAlignment="1"/>
    <xf numFmtId="0" fontId="19" fillId="0" borderId="33" xfId="10" applyFont="1" applyFill="1" applyBorder="1" applyAlignment="1">
      <alignment horizontal="right"/>
    </xf>
    <xf numFmtId="2" fontId="4" fillId="9" borderId="23" xfId="10" applyNumberFormat="1" applyFont="1" applyFill="1" applyBorder="1" applyAlignment="1">
      <alignment horizontal="center"/>
    </xf>
    <xf numFmtId="167" fontId="42" fillId="0" borderId="20" xfId="10" applyNumberFormat="1" applyFont="1" applyFill="1" applyBorder="1" applyAlignment="1">
      <alignment horizontal="center"/>
    </xf>
    <xf numFmtId="4" fontId="2" fillId="9" borderId="35" xfId="10" applyNumberFormat="1" applyFont="1" applyFill="1" applyBorder="1" applyAlignment="1">
      <alignment horizontal="center" vertical="center"/>
    </xf>
    <xf numFmtId="0" fontId="42" fillId="0" borderId="21" xfId="10" applyFont="1" applyFill="1" applyBorder="1"/>
    <xf numFmtId="0" fontId="42" fillId="0" borderId="25" xfId="10" applyFont="1" applyFill="1" applyBorder="1"/>
    <xf numFmtId="0" fontId="42" fillId="0" borderId="22" xfId="10" applyFont="1" applyFill="1" applyBorder="1"/>
    <xf numFmtId="167" fontId="42" fillId="0" borderId="11" xfId="10" applyNumberFormat="1" applyFont="1" applyFill="1" applyBorder="1" applyAlignment="1">
      <alignment horizontal="center"/>
    </xf>
    <xf numFmtId="0" fontId="19" fillId="0" borderId="0" xfId="10" applyFont="1" applyFill="1" applyBorder="1" applyAlignment="1">
      <alignment horizontal="left"/>
    </xf>
    <xf numFmtId="0" fontId="44" fillId="15" borderId="13" xfId="0" applyFont="1" applyFill="1" applyBorder="1" applyAlignment="1">
      <alignment horizontal="left" vertical="top" wrapText="1"/>
    </xf>
    <xf numFmtId="4" fontId="44" fillId="15" borderId="13" xfId="0" applyNumberFormat="1" applyFont="1" applyFill="1" applyBorder="1" applyAlignment="1">
      <alignment horizontal="left" vertical="top" wrapText="1"/>
    </xf>
    <xf numFmtId="0" fontId="43" fillId="15" borderId="13" xfId="0" applyFont="1" applyFill="1" applyBorder="1" applyAlignment="1">
      <alignment horizontal="left" vertical="top" wrapText="1"/>
    </xf>
    <xf numFmtId="4" fontId="43" fillId="0" borderId="13" xfId="0" applyNumberFormat="1" applyFont="1" applyFill="1" applyBorder="1" applyAlignment="1">
      <alignment horizontal="right" vertical="top" wrapText="1"/>
    </xf>
    <xf numFmtId="0" fontId="44" fillId="0" borderId="13" xfId="0" applyFont="1" applyBorder="1"/>
    <xf numFmtId="4" fontId="44" fillId="0" borderId="13" xfId="0" applyNumberFormat="1" applyFont="1" applyBorder="1"/>
    <xf numFmtId="0" fontId="45" fillId="15" borderId="13" xfId="0" applyFont="1" applyFill="1" applyBorder="1" applyAlignment="1">
      <alignment horizontal="left" vertical="top" wrapText="1"/>
    </xf>
    <xf numFmtId="4" fontId="45" fillId="0" borderId="13" xfId="0" applyNumberFormat="1" applyFont="1" applyFill="1" applyBorder="1"/>
    <xf numFmtId="0" fontId="45" fillId="0" borderId="13" xfId="0" applyFont="1" applyBorder="1"/>
    <xf numFmtId="179" fontId="2" fillId="0" borderId="0" xfId="0" quotePrefix="1" applyNumberFormat="1" applyFont="1" applyFill="1" applyBorder="1" applyAlignment="1">
      <alignment horizontal="center" vertical="center" wrapText="1"/>
    </xf>
    <xf numFmtId="9" fontId="2" fillId="0" borderId="0" xfId="1" quotePrefix="1" applyNumberFormat="1" applyFont="1" applyFill="1" applyBorder="1" applyAlignment="1">
      <alignment horizontal="center" vertical="center" wrapText="1"/>
    </xf>
    <xf numFmtId="1" fontId="2" fillId="0" borderId="0" xfId="0" quotePrefix="1" applyNumberFormat="1" applyFont="1" applyFill="1" applyBorder="1" applyAlignment="1" applyProtection="1">
      <alignment horizontal="center" vertical="center" wrapText="1"/>
    </xf>
    <xf numFmtId="14" fontId="12" fillId="0" borderId="0" xfId="0" applyNumberFormat="1" applyFont="1" applyFill="1" applyBorder="1" applyAlignment="1">
      <alignment horizontal="center" vertical="center"/>
    </xf>
    <xf numFmtId="167" fontId="2" fillId="0" borderId="0" xfId="10" applyNumberFormat="1" applyFont="1" applyFill="1" applyBorder="1"/>
    <xf numFmtId="14" fontId="2" fillId="10" borderId="32" xfId="10" applyNumberFormat="1" applyFont="1" applyFill="1" applyBorder="1"/>
    <xf numFmtId="4" fontId="2" fillId="0" borderId="0" xfId="1" applyNumberFormat="1" applyFont="1" applyFill="1" applyBorder="1" applyAlignment="1">
      <alignment horizontal="center" vertical="center" wrapText="1"/>
    </xf>
    <xf numFmtId="2" fontId="2" fillId="0" borderId="13" xfId="10" applyNumberFormat="1" applyFont="1" applyFill="1" applyBorder="1" applyAlignment="1">
      <alignment horizontal="center"/>
    </xf>
    <xf numFmtId="2" fontId="2" fillId="0" borderId="0" xfId="0" applyNumberFormat="1" applyFont="1" applyFill="1" applyBorder="1" applyAlignment="1">
      <alignment horizontal="center" vertical="center" wrapText="1"/>
    </xf>
    <xf numFmtId="168" fontId="2" fillId="0" borderId="0" xfId="0" applyNumberFormat="1" applyFont="1" applyFill="1" applyBorder="1" applyAlignment="1" applyProtection="1">
      <alignment horizontal="center" vertical="center" wrapText="1"/>
    </xf>
    <xf numFmtId="43" fontId="2" fillId="0" borderId="0" xfId="15" applyFont="1" applyFill="1" applyBorder="1" applyAlignment="1" applyProtection="1">
      <alignment horizontal="center" vertical="center" wrapText="1"/>
    </xf>
    <xf numFmtId="165" fontId="2" fillId="10" borderId="28" xfId="10" applyNumberFormat="1" applyFont="1" applyFill="1" applyBorder="1" applyAlignment="1">
      <alignment horizontal="right"/>
    </xf>
    <xf numFmtId="4" fontId="2" fillId="9" borderId="41" xfId="10" applyNumberFormat="1"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2" fontId="2" fillId="0" borderId="31" xfId="10" applyNumberFormat="1" applyFont="1" applyFill="1" applyBorder="1" applyAlignment="1">
      <alignment horizontal="left" vertical="top" wrapText="1"/>
    </xf>
    <xf numFmtId="2" fontId="2" fillId="0" borderId="33" xfId="10" applyNumberFormat="1" applyFont="1" applyFill="1" applyBorder="1" applyAlignment="1">
      <alignment horizontal="left" vertical="top" wrapText="1"/>
    </xf>
    <xf numFmtId="2" fontId="2" fillId="0" borderId="9" xfId="10" applyNumberFormat="1" applyFont="1" applyFill="1" applyBorder="1" applyAlignment="1">
      <alignment horizontal="left" vertical="top" wrapText="1"/>
    </xf>
    <xf numFmtId="0" fontId="2" fillId="0" borderId="31" xfId="10" applyFont="1" applyFill="1" applyBorder="1" applyAlignment="1">
      <alignment horizontal="left" vertical="top" wrapText="1"/>
    </xf>
    <xf numFmtId="0" fontId="2" fillId="0" borderId="33" xfId="10" applyFont="1" applyFill="1" applyBorder="1" applyAlignment="1">
      <alignment horizontal="left" vertical="top" wrapText="1"/>
    </xf>
    <xf numFmtId="0" fontId="2" fillId="0" borderId="9" xfId="10" applyFont="1" applyFill="1" applyBorder="1" applyAlignment="1">
      <alignment horizontal="left" vertical="top" wrapText="1"/>
    </xf>
    <xf numFmtId="49" fontId="2" fillId="0" borderId="25" xfId="10" applyNumberFormat="1" applyFont="1" applyFill="1" applyBorder="1" applyAlignment="1">
      <alignment horizontal="center"/>
    </xf>
    <xf numFmtId="49" fontId="2" fillId="0" borderId="41" xfId="10" applyNumberFormat="1" applyFont="1" applyFill="1" applyBorder="1" applyAlignment="1">
      <alignment horizontal="center"/>
    </xf>
    <xf numFmtId="0" fontId="2" fillId="0" borderId="13" xfId="10" applyFont="1" applyFill="1" applyBorder="1" applyAlignment="1">
      <alignment horizontal="left"/>
    </xf>
    <xf numFmtId="0" fontId="58" fillId="0" borderId="0" xfId="10" applyFont="1" applyFill="1" applyBorder="1" applyAlignment="1">
      <alignment horizontal="center"/>
    </xf>
    <xf numFmtId="0" fontId="2" fillId="0" borderId="10" xfId="10" applyFont="1" applyFill="1" applyBorder="1" applyAlignment="1">
      <alignment horizontal="center"/>
    </xf>
    <xf numFmtId="0" fontId="2" fillId="0" borderId="11" xfId="10" applyFont="1" applyFill="1" applyBorder="1" applyAlignment="1">
      <alignment horizontal="center"/>
    </xf>
    <xf numFmtId="49" fontId="2" fillId="0" borderId="23" xfId="10" applyNumberFormat="1" applyFont="1" applyFill="1" applyBorder="1" applyAlignment="1">
      <alignment horizontal="center"/>
    </xf>
    <xf numFmtId="49" fontId="2" fillId="0" borderId="39" xfId="10" applyNumberFormat="1" applyFont="1" applyFill="1" applyBorder="1" applyAlignment="1">
      <alignment horizontal="center"/>
    </xf>
    <xf numFmtId="49" fontId="2" fillId="0" borderId="35" xfId="10" applyNumberFormat="1" applyFont="1" applyFill="1" applyBorder="1" applyAlignment="1">
      <alignment horizontal="center"/>
    </xf>
    <xf numFmtId="49" fontId="2" fillId="0" borderId="40" xfId="10" applyNumberFormat="1" applyFont="1" applyFill="1" applyBorder="1" applyAlignment="1">
      <alignment horizontal="center"/>
    </xf>
    <xf numFmtId="0" fontId="40" fillId="0" borderId="0" xfId="0" applyFont="1" applyFill="1" applyBorder="1" applyAlignment="1">
      <alignment horizontal="left" vertical="center" wrapText="1"/>
    </xf>
  </cellXfs>
  <cellStyles count="18">
    <cellStyle name="Comma 2" xfId="3" xr:uid="{00000000-0005-0000-0000-000000000000}"/>
    <cellStyle name="Comma 3" xfId="15" xr:uid="{F3246DD4-8995-43C9-9902-A1938E453CFC}"/>
    <cellStyle name="Lien hypertexte" xfId="2" builtinId="8"/>
    <cellStyle name="Lien hypertexte 2" xfId="11" xr:uid="{79942996-DBA4-4350-BB35-A09D21165EB4}"/>
    <cellStyle name="Milliers 2" xfId="14" xr:uid="{B7D6C001-E1B1-4797-A9FA-8AD902125018}"/>
    <cellStyle name="Milliers 2 2" xfId="16" xr:uid="{FCC45450-109F-4323-80E0-8CDB63EFEC29}"/>
    <cellStyle name="Norm??" xfId="17" xr:uid="{2D06102B-F2DC-49B2-B160-C54FA389F2EB}"/>
    <cellStyle name="Normal" xfId="0" builtinId="0"/>
    <cellStyle name="Normal 2" xfId="4" xr:uid="{00000000-0005-0000-0000-000003000000}"/>
    <cellStyle name="Normal 3" xfId="5" xr:uid="{00000000-0005-0000-0000-000004000000}"/>
    <cellStyle name="Normal 4" xfId="6" xr:uid="{00000000-0005-0000-0000-000005000000}"/>
    <cellStyle name="Normal 6 2" xfId="10" xr:uid="{E3DE3915-A193-4744-AF94-7B2DBE386BAD}"/>
    <cellStyle name="Normal 7" xfId="7" xr:uid="{00000000-0005-0000-0000-000006000000}"/>
    <cellStyle name="Pourcentage" xfId="1" builtinId="5"/>
    <cellStyle name="Pourcentage 2" xfId="12" xr:uid="{00A572D4-F3C1-4672-82E5-7D99DC867008}"/>
    <cellStyle name="Pourcentage 3" xfId="13" xr:uid="{DD26C575-DCE8-42F0-AE3B-F271AE5ECEB5}"/>
    <cellStyle name="Pourcentage 4" xfId="9" xr:uid="{C79D8970-83A2-46D1-83D9-BC8199EE2E18}"/>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mymoneybank.com/en/organization/investor-reports" TargetMode="External"/><Relationship Id="rId2" Type="http://schemas.openxmlformats.org/officeDocument/2006/relationships/hyperlink" Target="https://www.mymoneybank.com/en/organization/investor-reports" TargetMode="External"/><Relationship Id="rId1" Type="http://schemas.openxmlformats.org/officeDocument/2006/relationships/hyperlink" Target="https://www.coveredbondlabel.com/issuer/176/" TargetMode="External"/><Relationship Id="rId5" Type="http://schemas.openxmlformats.org/officeDocument/2006/relationships/vmlDrawing" Target="../drawings/vmlDrawing8.vm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show/id/73" TargetMode="External"/><Relationship Id="rId5" Type="http://schemas.openxmlformats.org/officeDocument/2006/relationships/hyperlink" Target="http://www.ecbc.eu/framework/show/id/73" TargetMode="External"/><Relationship Id="rId4" Type="http://schemas.openxmlformats.org/officeDocument/2006/relationships/hyperlink" Target="https://www.mymoneybank.com/en/organization/investor-report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A1E7-5E99-4664-91FB-461CDC897378}">
  <dimension ref="A1:F24"/>
  <sheetViews>
    <sheetView workbookViewId="0">
      <selection activeCell="C2" sqref="C2:C23"/>
    </sheetView>
  </sheetViews>
  <sheetFormatPr baseColWidth="10" defaultRowHeight="14.5"/>
  <cols>
    <col min="3" max="3" width="15.54296875" customWidth="1"/>
    <col min="4" max="4" width="19.1796875" customWidth="1"/>
    <col min="6" max="6" width="28.453125" bestFit="1" customWidth="1"/>
  </cols>
  <sheetData>
    <row r="1" spans="1:6" ht="21">
      <c r="A1" s="596" t="s">
        <v>2219</v>
      </c>
      <c r="B1" s="596" t="s">
        <v>2220</v>
      </c>
      <c r="C1" s="596" t="s">
        <v>2221</v>
      </c>
      <c r="D1" s="597" t="s">
        <v>2222</v>
      </c>
      <c r="E1" s="596" t="s">
        <v>2223</v>
      </c>
      <c r="F1" s="596" t="s">
        <v>2224</v>
      </c>
    </row>
    <row r="2" spans="1:6">
      <c r="A2" s="596" t="s">
        <v>2225</v>
      </c>
      <c r="B2" s="596" t="s">
        <v>1810</v>
      </c>
      <c r="C2" s="598" t="s">
        <v>2226</v>
      </c>
      <c r="D2" s="599">
        <v>26171932.27</v>
      </c>
      <c r="E2" s="600" t="s">
        <v>2227</v>
      </c>
      <c r="F2" s="600" t="s">
        <v>2187</v>
      </c>
    </row>
    <row r="3" spans="1:6">
      <c r="A3" s="596" t="s">
        <v>2225</v>
      </c>
      <c r="B3" s="596" t="s">
        <v>1810</v>
      </c>
      <c r="C3" s="598" t="s">
        <v>2228</v>
      </c>
      <c r="D3" s="599">
        <v>500000000</v>
      </c>
      <c r="E3" s="600" t="s">
        <v>2227</v>
      </c>
      <c r="F3" s="601" t="s">
        <v>2187</v>
      </c>
    </row>
    <row r="4" spans="1:6">
      <c r="A4" s="596" t="s">
        <v>2225</v>
      </c>
      <c r="B4" s="596" t="s">
        <v>1810</v>
      </c>
      <c r="C4" s="598" t="s">
        <v>2229</v>
      </c>
      <c r="D4" s="599">
        <v>2149821.92</v>
      </c>
      <c r="E4" s="600" t="s">
        <v>2227</v>
      </c>
      <c r="F4" s="600" t="s">
        <v>2187</v>
      </c>
    </row>
    <row r="5" spans="1:6">
      <c r="A5" s="596" t="s">
        <v>2225</v>
      </c>
      <c r="B5" s="596" t="s">
        <v>1810</v>
      </c>
      <c r="C5" s="598" t="s">
        <v>2230</v>
      </c>
      <c r="D5" s="599">
        <v>99312.37</v>
      </c>
      <c r="E5" s="600" t="s">
        <v>2227</v>
      </c>
      <c r="F5" s="601" t="s">
        <v>2190</v>
      </c>
    </row>
    <row r="6" spans="1:6">
      <c r="A6" s="596" t="s">
        <v>2225</v>
      </c>
      <c r="B6" s="596" t="s">
        <v>1810</v>
      </c>
      <c r="C6" s="598" t="s">
        <v>2231</v>
      </c>
      <c r="D6" s="599">
        <v>-475000000</v>
      </c>
      <c r="E6" s="600" t="s">
        <v>2232</v>
      </c>
      <c r="F6" s="600" t="s">
        <v>2188</v>
      </c>
    </row>
    <row r="7" spans="1:6">
      <c r="A7" s="596" t="s">
        <v>2225</v>
      </c>
      <c r="B7" s="596" t="s">
        <v>1810</v>
      </c>
      <c r="C7" s="598" t="s">
        <v>2233</v>
      </c>
      <c r="D7" s="599">
        <v>-25000000</v>
      </c>
      <c r="E7" s="600" t="s">
        <v>2232</v>
      </c>
      <c r="F7" s="600" t="s">
        <v>2188</v>
      </c>
    </row>
    <row r="8" spans="1:6">
      <c r="A8" s="596" t="s">
        <v>2225</v>
      </c>
      <c r="B8" s="596" t="s">
        <v>1810</v>
      </c>
      <c r="C8" s="598" t="s">
        <v>2234</v>
      </c>
      <c r="D8" s="599">
        <v>-1180993.1499999999</v>
      </c>
      <c r="E8" s="600" t="s">
        <v>2232</v>
      </c>
      <c r="F8" s="600" t="s">
        <v>2188</v>
      </c>
    </row>
    <row r="9" spans="1:6">
      <c r="A9" s="596" t="s">
        <v>2225</v>
      </c>
      <c r="B9" s="596" t="s">
        <v>1810</v>
      </c>
      <c r="C9" s="598" t="s">
        <v>2235</v>
      </c>
      <c r="D9" s="599">
        <v>-62157.53</v>
      </c>
      <c r="E9" s="600" t="s">
        <v>2232</v>
      </c>
      <c r="F9" s="600" t="s">
        <v>2189</v>
      </c>
    </row>
    <row r="10" spans="1:6">
      <c r="A10" s="596" t="s">
        <v>2225</v>
      </c>
      <c r="B10" s="596" t="s">
        <v>1810</v>
      </c>
      <c r="C10" s="598" t="s">
        <v>2236</v>
      </c>
      <c r="D10" s="599">
        <v>-6500000</v>
      </c>
      <c r="E10" s="600" t="s">
        <v>2232</v>
      </c>
      <c r="F10" s="600" t="s">
        <v>2189</v>
      </c>
    </row>
    <row r="11" spans="1:6">
      <c r="A11" s="596" t="s">
        <v>2225</v>
      </c>
      <c r="B11" s="596" t="s">
        <v>1810</v>
      </c>
      <c r="C11" s="598" t="s">
        <v>2237</v>
      </c>
      <c r="D11" s="599">
        <v>-42017.84</v>
      </c>
      <c r="E11" s="600" t="s">
        <v>2232</v>
      </c>
      <c r="F11" s="600" t="s">
        <v>2189</v>
      </c>
    </row>
    <row r="12" spans="1:6">
      <c r="A12" s="596" t="s">
        <v>2225</v>
      </c>
      <c r="B12" s="596" t="s">
        <v>1810</v>
      </c>
      <c r="C12" s="598" t="s">
        <v>2238</v>
      </c>
      <c r="D12" s="599">
        <v>-7466.4</v>
      </c>
      <c r="E12" s="600" t="s">
        <v>2232</v>
      </c>
      <c r="F12" s="600" t="s">
        <v>2189</v>
      </c>
    </row>
    <row r="13" spans="1:6">
      <c r="A13" s="596" t="s">
        <v>2225</v>
      </c>
      <c r="B13" s="596" t="s">
        <v>1810</v>
      </c>
      <c r="C13" s="598" t="s">
        <v>2239</v>
      </c>
      <c r="D13" s="599">
        <v>-760</v>
      </c>
      <c r="E13" s="600" t="s">
        <v>2232</v>
      </c>
      <c r="F13" s="600" t="s">
        <v>2189</v>
      </c>
    </row>
    <row r="14" spans="1:6">
      <c r="A14" s="596" t="s">
        <v>2225</v>
      </c>
      <c r="B14" s="596" t="s">
        <v>1810</v>
      </c>
      <c r="C14" s="598" t="s">
        <v>2240</v>
      </c>
      <c r="D14" s="599">
        <v>-53646.36</v>
      </c>
      <c r="E14" s="600" t="s">
        <v>2232</v>
      </c>
      <c r="F14" s="600" t="s">
        <v>2189</v>
      </c>
    </row>
    <row r="15" spans="1:6">
      <c r="A15" s="596" t="s">
        <v>2225</v>
      </c>
      <c r="B15" s="596" t="s">
        <v>1810</v>
      </c>
      <c r="C15" s="598" t="s">
        <v>2241</v>
      </c>
      <c r="D15" s="599">
        <v>-591089.18999999994</v>
      </c>
      <c r="E15" s="600" t="s">
        <v>2232</v>
      </c>
      <c r="F15" s="600" t="s">
        <v>2189</v>
      </c>
    </row>
    <row r="16" spans="1:6">
      <c r="A16" s="596" t="s">
        <v>2225</v>
      </c>
      <c r="B16" s="596" t="s">
        <v>1810</v>
      </c>
      <c r="C16" s="598" t="s">
        <v>2242</v>
      </c>
      <c r="D16" s="599">
        <v>3158283.75</v>
      </c>
      <c r="E16" s="600" t="s">
        <v>2227</v>
      </c>
      <c r="F16" s="601" t="s">
        <v>2191</v>
      </c>
    </row>
    <row r="17" spans="1:6">
      <c r="A17" s="596" t="s">
        <v>2225</v>
      </c>
      <c r="B17" s="596" t="s">
        <v>1810</v>
      </c>
      <c r="C17" s="598" t="s">
        <v>2243</v>
      </c>
      <c r="D17" s="599">
        <v>166225.47</v>
      </c>
      <c r="E17" s="600" t="s">
        <v>2227</v>
      </c>
      <c r="F17" s="601" t="s">
        <v>2191</v>
      </c>
    </row>
    <row r="18" spans="1:6">
      <c r="A18" s="596" t="s">
        <v>2225</v>
      </c>
      <c r="B18" s="596" t="s">
        <v>1810</v>
      </c>
      <c r="C18" s="598" t="s">
        <v>2244</v>
      </c>
      <c r="D18" s="599">
        <v>120060.36</v>
      </c>
      <c r="E18" s="600" t="s">
        <v>2227</v>
      </c>
      <c r="F18" s="601" t="s">
        <v>2191</v>
      </c>
    </row>
    <row r="19" spans="1:6">
      <c r="A19" s="596" t="s">
        <v>2225</v>
      </c>
      <c r="B19" s="596" t="s">
        <v>1810</v>
      </c>
      <c r="C19" s="598" t="s">
        <v>2245</v>
      </c>
      <c r="D19" s="599">
        <v>-3324509.22</v>
      </c>
      <c r="E19" s="600" t="s">
        <v>2232</v>
      </c>
      <c r="F19" s="600" t="s">
        <v>2191</v>
      </c>
    </row>
    <row r="20" spans="1:6">
      <c r="A20" s="596" t="s">
        <v>2225</v>
      </c>
      <c r="B20" s="596" t="s">
        <v>1810</v>
      </c>
      <c r="C20" s="598" t="s">
        <v>2246</v>
      </c>
      <c r="D20" s="599">
        <v>-10000000</v>
      </c>
      <c r="E20" s="600" t="s">
        <v>2232</v>
      </c>
      <c r="F20" s="600" t="s">
        <v>2192</v>
      </c>
    </row>
    <row r="21" spans="1:6">
      <c r="A21" s="596" t="s">
        <v>2225</v>
      </c>
      <c r="B21" s="596" t="s">
        <v>1810</v>
      </c>
      <c r="C21" s="598" t="s">
        <v>2247</v>
      </c>
      <c r="D21" s="599">
        <v>-101511.44</v>
      </c>
      <c r="E21" s="600" t="s">
        <v>2232</v>
      </c>
      <c r="F21" s="600" t="s">
        <v>2193</v>
      </c>
    </row>
    <row r="22" spans="1:6">
      <c r="A22" s="596" t="s">
        <v>2225</v>
      </c>
      <c r="B22" s="596" t="s">
        <v>1810</v>
      </c>
      <c r="C22" s="598" t="s">
        <v>2248</v>
      </c>
      <c r="D22" s="599">
        <v>-10000000</v>
      </c>
      <c r="E22" s="600" t="s">
        <v>2232</v>
      </c>
      <c r="F22" s="600" t="s">
        <v>2249</v>
      </c>
    </row>
    <row r="23" spans="1:6">
      <c r="A23" s="596" t="s">
        <v>2225</v>
      </c>
      <c r="B23" s="596" t="s">
        <v>1810</v>
      </c>
      <c r="C23" s="598" t="s">
        <v>2250</v>
      </c>
      <c r="D23" s="599">
        <v>26199.27</v>
      </c>
      <c r="E23" s="600" t="s">
        <v>2232</v>
      </c>
      <c r="F23" s="600" t="s">
        <v>2251</v>
      </c>
    </row>
    <row r="24" spans="1:6">
      <c r="A24" s="596"/>
      <c r="B24" s="596"/>
      <c r="C24" s="602" t="s">
        <v>2252</v>
      </c>
      <c r="D24" s="603">
        <f>SUM(D2:D23)</f>
        <v>27684.280000003502</v>
      </c>
      <c r="E24" s="604" t="s">
        <v>2232</v>
      </c>
      <c r="F24" s="604" t="s">
        <v>2194</v>
      </c>
    </row>
  </sheetData>
  <autoFilter ref="A1:F24" xr:uid="{CFD9F1B2-907F-45CF-8CBD-50B34078D64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2E3D-DF6E-4A11-80C3-8990EB10CC6B}">
  <sheetPr>
    <tabColor theme="3"/>
  </sheetPr>
  <dimension ref="A1:J223"/>
  <sheetViews>
    <sheetView showGridLines="0" view="pageBreakPreview" zoomScale="80" zoomScaleNormal="85" zoomScaleSheetLayoutView="80" workbookViewId="0"/>
  </sheetViews>
  <sheetFormatPr baseColWidth="10" defaultColWidth="11.453125" defaultRowHeight="14.5"/>
  <cols>
    <col min="1" max="1" width="5.453125" style="318" customWidth="1"/>
    <col min="2" max="2" width="22.453125" style="316" customWidth="1"/>
    <col min="3" max="3" width="19.54296875" style="316" customWidth="1"/>
    <col min="4" max="4" width="15.453125" style="316" customWidth="1"/>
    <col min="5" max="5" width="15.08984375" style="316" customWidth="1"/>
    <col min="6" max="6" width="18.54296875" style="316" customWidth="1"/>
    <col min="7" max="7" width="14.453125" style="316" customWidth="1"/>
    <col min="8" max="8" width="15.54296875" style="316" customWidth="1"/>
    <col min="9" max="9" width="10.54296875" style="316" customWidth="1"/>
    <col min="10" max="16384" width="11.453125" style="316"/>
  </cols>
  <sheetData>
    <row r="1" spans="1:10" s="314" customFormat="1" ht="20.25" customHeight="1">
      <c r="A1" s="311"/>
      <c r="B1" s="312" t="s">
        <v>1811</v>
      </c>
      <c r="C1" s="313"/>
      <c r="D1" s="313"/>
      <c r="E1" s="313"/>
      <c r="F1" s="313"/>
      <c r="G1" s="313"/>
      <c r="H1" s="313"/>
      <c r="I1" s="313"/>
      <c r="J1" s="313"/>
    </row>
    <row r="3" spans="1:10">
      <c r="B3" s="327" t="s">
        <v>1812</v>
      </c>
      <c r="C3" s="328" t="s">
        <v>1813</v>
      </c>
    </row>
    <row r="4" spans="1:10">
      <c r="B4" s="327" t="s">
        <v>1814</v>
      </c>
      <c r="C4" s="469">
        <v>43646</v>
      </c>
    </row>
    <row r="7" spans="1:10" s="314" customFormat="1" ht="20.25" customHeight="1">
      <c r="A7" s="311">
        <v>1</v>
      </c>
      <c r="B7" s="312" t="s">
        <v>1815</v>
      </c>
      <c r="C7" s="313"/>
      <c r="D7" s="313"/>
      <c r="E7" s="313"/>
      <c r="F7" s="313"/>
      <c r="G7" s="313"/>
      <c r="H7" s="313"/>
      <c r="I7" s="313"/>
      <c r="J7" s="313"/>
    </row>
    <row r="9" spans="1:10">
      <c r="E9" s="470"/>
      <c r="F9" s="470"/>
      <c r="G9" s="470"/>
      <c r="H9" s="470"/>
      <c r="I9" s="470"/>
      <c r="J9" s="470"/>
    </row>
    <row r="10" spans="1:10">
      <c r="A10" s="318" t="s">
        <v>1816</v>
      </c>
      <c r="B10" s="335" t="s">
        <v>1817</v>
      </c>
      <c r="C10" s="410"/>
      <c r="D10" s="410"/>
      <c r="E10" s="471" t="s">
        <v>1818</v>
      </c>
      <c r="F10" s="472"/>
      <c r="G10" s="472"/>
      <c r="H10" s="472"/>
      <c r="I10" s="472"/>
      <c r="J10" s="472"/>
    </row>
    <row r="11" spans="1:10">
      <c r="B11" s="335" t="s">
        <v>1819</v>
      </c>
      <c r="C11" s="410"/>
      <c r="D11" s="410"/>
      <c r="E11" s="471" t="s">
        <v>1820</v>
      </c>
      <c r="F11" s="472"/>
      <c r="G11" s="472"/>
      <c r="H11" s="472"/>
      <c r="I11" s="472"/>
      <c r="J11" s="473"/>
    </row>
    <row r="12" spans="1:10">
      <c r="B12" s="384" t="s">
        <v>1821</v>
      </c>
      <c r="C12" s="404"/>
      <c r="D12" s="455"/>
      <c r="E12" s="467" t="s">
        <v>1822</v>
      </c>
      <c r="F12" s="472"/>
      <c r="G12" s="472"/>
      <c r="H12" s="472"/>
      <c r="I12" s="472"/>
      <c r="J12" s="473"/>
    </row>
    <row r="13" spans="1:10" s="333" customFormat="1">
      <c r="A13" s="332"/>
      <c r="B13" s="345"/>
      <c r="C13" s="345"/>
      <c r="D13" s="345"/>
      <c r="E13" s="345"/>
      <c r="F13" s="474"/>
      <c r="G13" s="330"/>
      <c r="H13" s="330"/>
      <c r="I13" s="330"/>
    </row>
    <row r="14" spans="1:10" s="333" customFormat="1">
      <c r="A14" s="332"/>
      <c r="B14" s="345"/>
      <c r="C14" s="345"/>
      <c r="D14" s="345"/>
      <c r="E14" s="345"/>
      <c r="F14" s="474"/>
      <c r="G14" s="330"/>
      <c r="H14" s="330"/>
      <c r="I14" s="330"/>
    </row>
    <row r="15" spans="1:10">
      <c r="A15" s="318" t="s">
        <v>1823</v>
      </c>
      <c r="B15" s="330"/>
      <c r="C15" s="330"/>
      <c r="D15" s="330"/>
      <c r="E15" s="330"/>
      <c r="F15" s="344" t="s">
        <v>1824</v>
      </c>
      <c r="G15" s="344" t="s">
        <v>1825</v>
      </c>
      <c r="H15" s="475" t="s">
        <v>1826</v>
      </c>
      <c r="I15" s="350"/>
    </row>
    <row r="16" spans="1:10">
      <c r="B16" s="476" t="s">
        <v>1827</v>
      </c>
      <c r="C16" s="394"/>
      <c r="D16" s="477"/>
      <c r="E16" s="427" t="s">
        <v>1828</v>
      </c>
      <c r="F16" s="478"/>
      <c r="G16" s="479"/>
      <c r="H16" s="478"/>
      <c r="I16" s="350"/>
    </row>
    <row r="17" spans="1:10">
      <c r="B17" s="381"/>
      <c r="C17" s="330"/>
      <c r="D17" s="480"/>
      <c r="E17" s="430" t="s">
        <v>1829</v>
      </c>
      <c r="F17" s="478"/>
      <c r="G17" s="481"/>
      <c r="H17" s="478"/>
      <c r="I17" s="350"/>
    </row>
    <row r="18" spans="1:10">
      <c r="B18" s="384"/>
      <c r="C18" s="404"/>
      <c r="D18" s="482"/>
      <c r="E18" s="369" t="s">
        <v>1830</v>
      </c>
      <c r="F18" s="328" t="s">
        <v>1831</v>
      </c>
      <c r="G18" s="483" t="s">
        <v>1832</v>
      </c>
      <c r="H18" s="328" t="s">
        <v>1833</v>
      </c>
      <c r="I18" s="350"/>
    </row>
    <row r="19" spans="1:10" s="333" customFormat="1">
      <c r="A19" s="332"/>
      <c r="B19" s="330"/>
      <c r="C19" s="330"/>
      <c r="D19" s="330"/>
      <c r="E19" s="330"/>
      <c r="F19" s="484"/>
      <c r="G19" s="484"/>
      <c r="H19" s="484"/>
      <c r="I19" s="330"/>
    </row>
    <row r="20" spans="1:10" s="333" customFormat="1">
      <c r="A20" s="332"/>
      <c r="B20" s="330"/>
      <c r="C20" s="330"/>
      <c r="D20" s="330"/>
      <c r="E20" s="330"/>
      <c r="F20" s="484"/>
      <c r="G20" s="484"/>
      <c r="H20" s="484"/>
      <c r="I20" s="330"/>
    </row>
    <row r="21" spans="1:10" s="333" customFormat="1">
      <c r="A21" s="332" t="s">
        <v>1834</v>
      </c>
      <c r="B21" s="330"/>
      <c r="C21" s="330"/>
      <c r="E21" s="330"/>
      <c r="F21" s="344" t="s">
        <v>1824</v>
      </c>
      <c r="G21" s="344" t="s">
        <v>1835</v>
      </c>
      <c r="H21" s="344" t="s">
        <v>1826</v>
      </c>
      <c r="I21" s="330"/>
    </row>
    <row r="22" spans="1:10" s="333" customFormat="1">
      <c r="B22" s="485" t="s">
        <v>1836</v>
      </c>
      <c r="C22" s="486"/>
      <c r="D22" s="477"/>
      <c r="E22" s="427" t="s">
        <v>1828</v>
      </c>
      <c r="F22" s="328" t="s">
        <v>1837</v>
      </c>
      <c r="G22" s="487" t="s">
        <v>1838</v>
      </c>
      <c r="H22" s="488"/>
      <c r="I22" s="330"/>
    </row>
    <row r="23" spans="1:10" s="333" customFormat="1">
      <c r="A23" s="332"/>
      <c r="B23" s="381"/>
      <c r="C23" s="330"/>
      <c r="D23" s="480"/>
      <c r="E23" s="430" t="s">
        <v>1829</v>
      </c>
      <c r="F23" s="328" t="s">
        <v>1837</v>
      </c>
      <c r="G23" s="328" t="s">
        <v>1838</v>
      </c>
      <c r="H23" s="488"/>
      <c r="I23" s="330"/>
    </row>
    <row r="24" spans="1:10" s="333" customFormat="1">
      <c r="A24" s="332"/>
      <c r="B24" s="384"/>
      <c r="C24" s="404"/>
      <c r="D24" s="482"/>
      <c r="E24" s="489" t="s">
        <v>1830</v>
      </c>
      <c r="F24" s="490" t="s">
        <v>1837</v>
      </c>
      <c r="G24" s="491" t="s">
        <v>1838</v>
      </c>
      <c r="H24" s="492"/>
      <c r="I24" s="330"/>
    </row>
    <row r="25" spans="1:10" s="333" customFormat="1">
      <c r="A25" s="332"/>
      <c r="B25" s="330"/>
      <c r="C25" s="330"/>
      <c r="D25" s="330"/>
      <c r="E25" s="330"/>
      <c r="F25" s="484"/>
      <c r="G25" s="484"/>
      <c r="H25" s="484"/>
      <c r="I25" s="330"/>
    </row>
    <row r="26" spans="1:10" s="333" customFormat="1">
      <c r="A26" s="332"/>
      <c r="B26" s="330"/>
      <c r="C26" s="330"/>
      <c r="D26" s="330"/>
      <c r="E26" s="330"/>
      <c r="F26" s="484"/>
      <c r="G26" s="484"/>
      <c r="H26" s="484"/>
      <c r="I26" s="330"/>
    </row>
    <row r="27" spans="1:10">
      <c r="A27" s="318" t="s">
        <v>1839</v>
      </c>
      <c r="B27" s="476" t="s">
        <v>1840</v>
      </c>
      <c r="C27" s="493"/>
      <c r="D27" s="616">
        <v>0.16020000000000001</v>
      </c>
      <c r="F27" s="494"/>
      <c r="G27" s="330"/>
      <c r="H27" s="333"/>
      <c r="I27" s="333"/>
    </row>
    <row r="28" spans="1:10">
      <c r="B28" s="384"/>
      <c r="C28" s="495" t="s">
        <v>1841</v>
      </c>
      <c r="D28" s="610">
        <v>43555</v>
      </c>
      <c r="E28" s="333"/>
      <c r="F28" s="333"/>
      <c r="G28" s="333"/>
      <c r="H28" s="333"/>
      <c r="I28" s="333"/>
    </row>
    <row r="31" spans="1:10" s="314" customFormat="1" ht="20.25" customHeight="1">
      <c r="A31" s="311">
        <v>2</v>
      </c>
      <c r="B31" s="312" t="s">
        <v>1842</v>
      </c>
      <c r="C31" s="313"/>
      <c r="D31" s="313"/>
      <c r="E31" s="313"/>
      <c r="F31" s="313"/>
      <c r="G31" s="313"/>
      <c r="H31" s="313"/>
      <c r="I31" s="313"/>
      <c r="J31" s="313"/>
    </row>
    <row r="34" spans="1:10" s="319" customFormat="1">
      <c r="A34" s="318" t="s">
        <v>1843</v>
      </c>
      <c r="B34" s="496" t="s">
        <v>1844</v>
      </c>
    </row>
    <row r="35" spans="1:10" s="319" customFormat="1">
      <c r="A35" s="318"/>
      <c r="B35" s="372"/>
      <c r="C35" s="373"/>
      <c r="D35" s="373"/>
      <c r="E35" s="373"/>
      <c r="F35" s="373"/>
    </row>
    <row r="36" spans="1:10">
      <c r="B36" s="335" t="s">
        <v>1845</v>
      </c>
      <c r="C36" s="410"/>
      <c r="D36" s="455"/>
      <c r="E36" s="335" t="s">
        <v>1813</v>
      </c>
      <c r="F36" s="410"/>
      <c r="G36" s="472"/>
      <c r="H36" s="472"/>
      <c r="I36" s="472"/>
      <c r="J36" s="473"/>
    </row>
    <row r="37" spans="1:10">
      <c r="B37" s="335" t="s">
        <v>1846</v>
      </c>
      <c r="C37" s="410"/>
      <c r="D37" s="455"/>
      <c r="E37" s="335" t="s">
        <v>1847</v>
      </c>
      <c r="F37" s="410"/>
      <c r="G37" s="472"/>
      <c r="H37" s="472"/>
      <c r="I37" s="470"/>
      <c r="J37" s="497"/>
    </row>
    <row r="38" spans="1:10">
      <c r="B38" s="335" t="s">
        <v>1848</v>
      </c>
      <c r="C38" s="410"/>
      <c r="D38" s="455"/>
      <c r="E38" s="468" t="s">
        <v>1822</v>
      </c>
      <c r="F38" s="410"/>
      <c r="G38" s="472"/>
      <c r="H38" s="473"/>
      <c r="I38" s="472"/>
      <c r="J38" s="473"/>
    </row>
    <row r="39" spans="1:10" s="333" customFormat="1">
      <c r="A39" s="332"/>
      <c r="B39" s="345"/>
      <c r="C39" s="345"/>
      <c r="D39" s="345"/>
      <c r="E39" s="474"/>
      <c r="F39" s="330"/>
    </row>
    <row r="40" spans="1:10">
      <c r="B40" s="335" t="s">
        <v>1849</v>
      </c>
      <c r="C40" s="410"/>
      <c r="D40" s="410"/>
      <c r="E40" s="468" t="s">
        <v>1850</v>
      </c>
      <c r="F40" s="410"/>
      <c r="G40" s="472"/>
      <c r="H40" s="473"/>
    </row>
    <row r="41" spans="1:10">
      <c r="B41" s="381" t="s">
        <v>1851</v>
      </c>
      <c r="C41" s="330"/>
      <c r="D41" s="330"/>
      <c r="E41" s="498" t="s">
        <v>1749</v>
      </c>
      <c r="F41" s="410"/>
      <c r="G41" s="472"/>
      <c r="H41" s="473"/>
    </row>
    <row r="42" spans="1:10" s="333" customFormat="1">
      <c r="A42" s="332"/>
      <c r="B42" s="335" t="s">
        <v>1852</v>
      </c>
      <c r="C42" s="410"/>
      <c r="D42" s="410"/>
      <c r="E42" s="498" t="s">
        <v>1749</v>
      </c>
      <c r="F42" s="410"/>
      <c r="G42" s="410"/>
      <c r="H42" s="455"/>
    </row>
    <row r="43" spans="1:10">
      <c r="B43" s="333"/>
      <c r="C43" s="333"/>
      <c r="D43" s="333"/>
      <c r="E43" s="333"/>
      <c r="F43" s="333"/>
    </row>
    <row r="44" spans="1:10">
      <c r="B44" s="333"/>
      <c r="C44" s="333"/>
      <c r="D44" s="333"/>
      <c r="E44" s="333"/>
      <c r="F44" s="333"/>
    </row>
    <row r="45" spans="1:10" s="319" customFormat="1">
      <c r="A45" s="318" t="s">
        <v>1853</v>
      </c>
      <c r="B45" s="372" t="s">
        <v>1854</v>
      </c>
      <c r="C45" s="373"/>
      <c r="D45" s="373"/>
      <c r="E45" s="373"/>
      <c r="F45" s="373"/>
    </row>
    <row r="46" spans="1:10" s="319" customFormat="1">
      <c r="A46" s="318"/>
      <c r="B46" s="372"/>
      <c r="C46" s="373"/>
      <c r="D46" s="373"/>
      <c r="E46" s="373"/>
      <c r="F46" s="373"/>
    </row>
    <row r="47" spans="1:10" s="319" customFormat="1">
      <c r="A47" s="318"/>
      <c r="B47" s="372"/>
      <c r="C47" s="330"/>
      <c r="D47" s="373"/>
      <c r="E47" s="377" t="s">
        <v>123</v>
      </c>
      <c r="F47" s="377" t="s">
        <v>1855</v>
      </c>
      <c r="G47" s="395"/>
    </row>
    <row r="48" spans="1:10" s="319" customFormat="1" ht="26.25" customHeight="1">
      <c r="A48" s="318"/>
      <c r="B48" s="372"/>
      <c r="C48" s="330"/>
      <c r="D48" s="373"/>
      <c r="E48" s="499" t="s">
        <v>1856</v>
      </c>
      <c r="F48" s="499" t="s">
        <v>1857</v>
      </c>
      <c r="G48" s="395"/>
    </row>
    <row r="49" spans="1:8">
      <c r="B49" s="500" t="s">
        <v>1858</v>
      </c>
      <c r="C49" s="422" t="s">
        <v>1859</v>
      </c>
      <c r="D49" s="398"/>
      <c r="E49" s="501">
        <v>0</v>
      </c>
      <c r="F49" s="501">
        <v>0</v>
      </c>
      <c r="G49" s="350"/>
    </row>
    <row r="50" spans="1:8" s="333" customFormat="1">
      <c r="A50" s="332"/>
      <c r="B50" s="466"/>
      <c r="C50" s="430" t="s">
        <v>1860</v>
      </c>
      <c r="D50" s="502"/>
      <c r="E50" s="503">
        <v>0</v>
      </c>
      <c r="F50" s="503">
        <v>0</v>
      </c>
      <c r="G50" s="330"/>
    </row>
    <row r="51" spans="1:8">
      <c r="B51" s="466"/>
      <c r="C51" s="430" t="s">
        <v>1861</v>
      </c>
      <c r="D51" s="504"/>
      <c r="E51" s="505">
        <f>SUM(D128:J128)</f>
        <v>745.41540381000027</v>
      </c>
      <c r="F51" s="503">
        <v>0</v>
      </c>
      <c r="G51" s="350"/>
    </row>
    <row r="52" spans="1:8">
      <c r="B52" s="460"/>
      <c r="C52" s="369" t="s">
        <v>1862</v>
      </c>
      <c r="D52" s="401"/>
      <c r="E52" s="506">
        <f>D171</f>
        <v>26.117601140000001</v>
      </c>
      <c r="F52" s="507">
        <v>0</v>
      </c>
      <c r="G52" s="350"/>
    </row>
    <row r="53" spans="1:8">
      <c r="B53" s="335"/>
      <c r="C53" s="508" t="s">
        <v>123</v>
      </c>
      <c r="D53" s="410"/>
      <c r="E53" s="509">
        <f>SUM(E49:E52)</f>
        <v>771.5330049500003</v>
      </c>
      <c r="F53" s="510">
        <f>SUM(F49:F52)</f>
        <v>0</v>
      </c>
      <c r="G53" s="350"/>
    </row>
    <row r="54" spans="1:8">
      <c r="B54" s="333"/>
      <c r="C54" s="333"/>
      <c r="D54" s="333"/>
      <c r="E54" s="333"/>
      <c r="F54" s="333"/>
    </row>
    <row r="55" spans="1:8">
      <c r="B55" s="335" t="s">
        <v>1863</v>
      </c>
      <c r="C55" s="410"/>
      <c r="D55" s="410"/>
      <c r="E55" s="511">
        <f>600000000/1000000</f>
        <v>600</v>
      </c>
      <c r="F55" s="333"/>
    </row>
    <row r="56" spans="1:8">
      <c r="B56" s="333"/>
      <c r="C56" s="333"/>
      <c r="D56" s="333"/>
      <c r="E56" s="333"/>
      <c r="F56" s="333"/>
    </row>
    <row r="58" spans="1:8" s="319" customFormat="1">
      <c r="A58" s="318" t="s">
        <v>1864</v>
      </c>
      <c r="B58" s="496" t="s">
        <v>1865</v>
      </c>
    </row>
    <row r="59" spans="1:8" s="319" customFormat="1">
      <c r="A59" s="318"/>
      <c r="B59" s="372"/>
      <c r="C59" s="373"/>
      <c r="D59" s="373"/>
      <c r="E59" s="373"/>
      <c r="F59" s="373"/>
      <c r="G59" s="373"/>
      <c r="H59" s="373"/>
    </row>
    <row r="60" spans="1:8" ht="12.75" customHeight="1">
      <c r="B60" s="333"/>
      <c r="C60" s="512" t="s">
        <v>1866</v>
      </c>
      <c r="D60" s="513" t="s">
        <v>1867</v>
      </c>
      <c r="E60" s="333"/>
      <c r="G60" s="333"/>
      <c r="H60" s="333"/>
    </row>
    <row r="61" spans="1:8">
      <c r="B61" s="427" t="s">
        <v>1868</v>
      </c>
      <c r="C61" s="514">
        <v>1.05</v>
      </c>
      <c r="D61" s="515">
        <v>1.2069317602</v>
      </c>
      <c r="E61" s="333"/>
      <c r="G61" s="333"/>
      <c r="H61" s="333"/>
    </row>
    <row r="62" spans="1:8">
      <c r="B62" s="369" t="s">
        <v>1869</v>
      </c>
      <c r="C62" s="516">
        <v>1</v>
      </c>
      <c r="D62" s="517">
        <v>1.0619918574084506</v>
      </c>
      <c r="E62" s="333"/>
      <c r="F62" s="333"/>
      <c r="G62" s="333"/>
      <c r="H62" s="333"/>
    </row>
    <row r="63" spans="1:8">
      <c r="B63" s="384" t="s">
        <v>1870</v>
      </c>
      <c r="C63" s="518"/>
      <c r="D63" s="519"/>
      <c r="E63" s="333"/>
      <c r="F63" s="333"/>
      <c r="G63" s="333"/>
      <c r="H63" s="333"/>
    </row>
    <row r="64" spans="1:8" s="333" customFormat="1">
      <c r="A64" s="332"/>
      <c r="B64" s="345"/>
      <c r="C64" s="520"/>
      <c r="D64" s="345"/>
      <c r="E64" s="330"/>
    </row>
    <row r="65" spans="1:8" s="333" customFormat="1">
      <c r="A65" s="332"/>
      <c r="B65" s="345"/>
      <c r="C65" s="520"/>
      <c r="D65" s="345"/>
      <c r="E65" s="330"/>
    </row>
    <row r="66" spans="1:8" s="333" customFormat="1">
      <c r="A66" s="332" t="s">
        <v>1871</v>
      </c>
      <c r="B66" s="331" t="s">
        <v>1872</v>
      </c>
      <c r="C66" s="520"/>
      <c r="D66" s="345"/>
      <c r="E66" s="330"/>
    </row>
    <row r="67" spans="1:8" s="333" customFormat="1">
      <c r="A67" s="332"/>
      <c r="B67" s="345"/>
      <c r="C67" s="520"/>
      <c r="D67" s="345"/>
      <c r="E67" s="330"/>
    </row>
    <row r="68" spans="1:8" s="333" customFormat="1">
      <c r="A68" s="332"/>
      <c r="B68" s="345"/>
      <c r="C68" s="520"/>
      <c r="D68" s="345"/>
      <c r="E68" s="344" t="s">
        <v>1824</v>
      </c>
      <c r="F68" s="344" t="s">
        <v>1825</v>
      </c>
      <c r="G68" s="344" t="s">
        <v>1826</v>
      </c>
    </row>
    <row r="69" spans="1:8">
      <c r="B69" s="476" t="s">
        <v>1873</v>
      </c>
      <c r="C69" s="394"/>
      <c r="D69" s="422" t="s">
        <v>1828</v>
      </c>
      <c r="E69" s="521"/>
      <c r="F69" s="522"/>
      <c r="G69" s="523"/>
      <c r="H69" s="333"/>
    </row>
    <row r="70" spans="1:8">
      <c r="B70" s="381"/>
      <c r="C70" s="330"/>
      <c r="D70" s="424" t="s">
        <v>1829</v>
      </c>
      <c r="E70" s="524"/>
      <c r="F70" s="525"/>
      <c r="G70" s="526"/>
      <c r="H70" s="333"/>
    </row>
    <row r="71" spans="1:8">
      <c r="B71" s="384"/>
      <c r="C71" s="404"/>
      <c r="D71" s="425" t="s">
        <v>1830</v>
      </c>
      <c r="E71" s="527" t="s">
        <v>1874</v>
      </c>
      <c r="F71" s="528" t="s">
        <v>1832</v>
      </c>
      <c r="G71" s="528" t="s">
        <v>1833</v>
      </c>
      <c r="H71" s="333"/>
    </row>
    <row r="72" spans="1:8">
      <c r="B72" s="330"/>
      <c r="C72" s="330"/>
      <c r="D72" s="330"/>
      <c r="E72" s="333"/>
      <c r="F72" s="333"/>
      <c r="G72" s="333"/>
      <c r="H72" s="333"/>
    </row>
    <row r="73" spans="1:8">
      <c r="B73" s="330"/>
      <c r="C73" s="330"/>
      <c r="D73" s="330"/>
      <c r="E73" s="333"/>
      <c r="F73" s="333"/>
      <c r="G73" s="333"/>
      <c r="H73" s="333"/>
    </row>
    <row r="74" spans="1:8" s="333" customFormat="1">
      <c r="A74" s="332" t="s">
        <v>1875</v>
      </c>
      <c r="B74" s="372" t="s">
        <v>1876</v>
      </c>
      <c r="C74" s="529"/>
    </row>
    <row r="75" spans="1:8">
      <c r="A75" s="530"/>
      <c r="B75" s="529"/>
      <c r="C75" s="529"/>
      <c r="D75" s="333"/>
      <c r="E75" s="333"/>
      <c r="F75" s="333"/>
      <c r="G75" s="333"/>
      <c r="H75" s="333"/>
    </row>
    <row r="76" spans="1:8">
      <c r="B76" s="454" t="s">
        <v>1877</v>
      </c>
      <c r="C76" s="410"/>
      <c r="D76" s="455"/>
      <c r="E76" s="344" t="s">
        <v>1878</v>
      </c>
      <c r="F76" s="333"/>
      <c r="G76" s="330"/>
      <c r="H76" s="333"/>
    </row>
    <row r="77" spans="1:8">
      <c r="B77" s="427" t="s">
        <v>1879</v>
      </c>
      <c r="C77" s="398"/>
      <c r="D77" s="428"/>
      <c r="E77" s="531">
        <v>10.070520179999999</v>
      </c>
      <c r="F77" s="333"/>
      <c r="G77" s="330"/>
      <c r="H77" s="333"/>
    </row>
    <row r="78" spans="1:8">
      <c r="B78" s="430" t="s">
        <v>1880</v>
      </c>
      <c r="C78" s="504"/>
      <c r="D78" s="431"/>
      <c r="E78" s="531">
        <v>10.177026060000001</v>
      </c>
      <c r="F78" s="333"/>
      <c r="G78" s="330"/>
      <c r="H78" s="333"/>
    </row>
    <row r="79" spans="1:8">
      <c r="B79" s="369" t="s">
        <v>1881</v>
      </c>
      <c r="C79" s="401"/>
      <c r="D79" s="370"/>
      <c r="E79" s="532">
        <v>11.56089382</v>
      </c>
      <c r="F79" s="333"/>
      <c r="G79" s="330"/>
      <c r="H79" s="333"/>
    </row>
    <row r="80" spans="1:8">
      <c r="B80" s="335"/>
      <c r="C80" s="410"/>
      <c r="D80" s="533" t="s">
        <v>1882</v>
      </c>
      <c r="E80" s="534">
        <v>31.808440059999999</v>
      </c>
      <c r="F80" s="333"/>
      <c r="G80" s="330"/>
      <c r="H80" s="333"/>
    </row>
    <row r="81" spans="1:9">
      <c r="B81" s="427" t="s">
        <v>1863</v>
      </c>
      <c r="C81" s="398"/>
      <c r="D81" s="428"/>
      <c r="E81" s="435">
        <v>600</v>
      </c>
      <c r="F81" s="333"/>
      <c r="G81" s="330"/>
      <c r="H81" s="333"/>
    </row>
    <row r="82" spans="1:9">
      <c r="B82" s="369" t="s">
        <v>1883</v>
      </c>
      <c r="C82" s="401"/>
      <c r="D82" s="370"/>
      <c r="E82" s="617">
        <v>2.8655985699999746</v>
      </c>
      <c r="F82" s="333"/>
      <c r="G82" s="330"/>
      <c r="H82" s="333"/>
    </row>
    <row r="83" spans="1:9">
      <c r="B83" s="335"/>
      <c r="C83" s="410"/>
      <c r="D83" s="533" t="s">
        <v>1884</v>
      </c>
      <c r="E83" s="535">
        <v>602.86559856999997</v>
      </c>
      <c r="F83" s="333"/>
      <c r="G83" s="330"/>
      <c r="H83" s="333"/>
    </row>
    <row r="84" spans="1:9">
      <c r="B84" s="454" t="s">
        <v>1885</v>
      </c>
      <c r="C84" s="410"/>
      <c r="D84" s="455"/>
      <c r="E84" s="535">
        <v>634.67403862999993</v>
      </c>
      <c r="F84" s="333"/>
      <c r="G84" s="330"/>
      <c r="H84" s="333"/>
    </row>
    <row r="85" spans="1:9">
      <c r="B85" s="333"/>
      <c r="C85" s="333"/>
      <c r="D85" s="333"/>
      <c r="E85" s="333"/>
      <c r="F85" s="333"/>
      <c r="G85" s="333"/>
      <c r="H85" s="333"/>
    </row>
    <row r="86" spans="1:9">
      <c r="B86" s="333"/>
      <c r="C86" s="333"/>
      <c r="D86" s="333"/>
      <c r="E86" s="333"/>
      <c r="F86" s="333"/>
      <c r="G86" s="333"/>
      <c r="H86" s="333"/>
    </row>
    <row r="87" spans="1:9">
      <c r="B87" s="333"/>
      <c r="C87" s="333"/>
      <c r="D87" s="333"/>
      <c r="E87" s="333"/>
      <c r="F87" s="333"/>
      <c r="G87" s="333"/>
      <c r="H87" s="333"/>
      <c r="I87" s="333"/>
    </row>
    <row r="88" spans="1:9" s="333" customFormat="1">
      <c r="A88" s="332" t="s">
        <v>1886</v>
      </c>
      <c r="B88" s="372" t="s">
        <v>1887</v>
      </c>
      <c r="C88" s="529"/>
    </row>
    <row r="89" spans="1:9">
      <c r="B89" s="333"/>
      <c r="C89" s="333"/>
      <c r="D89" s="333"/>
      <c r="E89" s="333"/>
      <c r="F89" s="333"/>
      <c r="G89" s="333"/>
      <c r="H89" s="333"/>
      <c r="I89" s="333"/>
    </row>
    <row r="90" spans="1:9">
      <c r="A90" s="316"/>
      <c r="B90" s="536" t="s">
        <v>2215</v>
      </c>
      <c r="C90" s="394"/>
      <c r="D90" s="394"/>
      <c r="E90" s="537"/>
      <c r="F90" s="394"/>
      <c r="G90" s="477"/>
      <c r="H90" s="333"/>
      <c r="I90" s="333"/>
    </row>
    <row r="91" spans="1:9">
      <c r="A91" s="316"/>
      <c r="B91" s="538" t="s">
        <v>2216</v>
      </c>
      <c r="C91" s="539"/>
      <c r="D91" s="539"/>
      <c r="E91" s="540"/>
      <c r="F91" s="330"/>
      <c r="G91" s="480"/>
      <c r="H91" s="333"/>
      <c r="I91" s="333"/>
    </row>
    <row r="92" spans="1:9">
      <c r="A92" s="316"/>
      <c r="B92" s="538" t="s">
        <v>1888</v>
      </c>
      <c r="C92" s="539"/>
      <c r="D92" s="539"/>
      <c r="E92" s="540"/>
      <c r="F92" s="330"/>
      <c r="G92" s="480"/>
      <c r="H92" s="333"/>
      <c r="I92" s="333"/>
    </row>
    <row r="93" spans="1:9">
      <c r="A93" s="316"/>
      <c r="B93" s="538" t="s">
        <v>1889</v>
      </c>
      <c r="C93" s="539"/>
      <c r="D93" s="539"/>
      <c r="E93" s="540"/>
      <c r="F93" s="330"/>
      <c r="G93" s="480"/>
      <c r="H93" s="333"/>
      <c r="I93" s="333"/>
    </row>
    <row r="94" spans="1:9">
      <c r="A94" s="316"/>
      <c r="B94" s="538" t="s">
        <v>1890</v>
      </c>
      <c r="C94" s="539"/>
      <c r="D94" s="539"/>
      <c r="E94" s="540"/>
      <c r="F94" s="330"/>
      <c r="G94" s="480"/>
      <c r="H94" s="333"/>
      <c r="I94" s="333"/>
    </row>
    <row r="95" spans="1:9">
      <c r="B95" s="381"/>
      <c r="C95" s="541" t="s">
        <v>1891</v>
      </c>
      <c r="D95" s="539"/>
      <c r="E95" s="540"/>
      <c r="F95" s="330"/>
      <c r="G95" s="480"/>
      <c r="H95" s="333"/>
      <c r="I95" s="333"/>
    </row>
    <row r="96" spans="1:9">
      <c r="B96" s="381"/>
      <c r="C96" s="541" t="s">
        <v>1892</v>
      </c>
      <c r="D96" s="539"/>
      <c r="E96" s="540"/>
      <c r="F96" s="330"/>
      <c r="G96" s="480"/>
      <c r="H96" s="333"/>
      <c r="I96" s="333"/>
    </row>
    <row r="97" spans="1:10">
      <c r="B97" s="381"/>
      <c r="C97" s="541" t="s">
        <v>1893</v>
      </c>
      <c r="D97" s="539"/>
      <c r="E97" s="540"/>
      <c r="F97" s="330"/>
      <c r="G97" s="480"/>
      <c r="H97" s="333"/>
      <c r="I97" s="333"/>
    </row>
    <row r="98" spans="1:10">
      <c r="B98" s="542" t="s">
        <v>2217</v>
      </c>
      <c r="C98" s="539"/>
      <c r="D98" s="539"/>
      <c r="E98" s="540"/>
      <c r="F98" s="330"/>
      <c r="G98" s="480"/>
      <c r="H98" s="333"/>
      <c r="I98" s="333"/>
    </row>
    <row r="99" spans="1:10">
      <c r="B99" s="543" t="s">
        <v>2218</v>
      </c>
      <c r="C99" s="404"/>
      <c r="D99" s="404"/>
      <c r="E99" s="544"/>
      <c r="F99" s="404"/>
      <c r="G99" s="482"/>
      <c r="H99" s="333"/>
      <c r="I99" s="333"/>
    </row>
    <row r="100" spans="1:10">
      <c r="B100" s="333"/>
      <c r="C100" s="333"/>
      <c r="D100" s="333"/>
      <c r="E100" s="333"/>
      <c r="F100" s="333"/>
      <c r="G100" s="333"/>
      <c r="H100" s="333"/>
      <c r="I100" s="333"/>
    </row>
    <row r="101" spans="1:10" s="333" customFormat="1">
      <c r="A101" s="332" t="s">
        <v>1894</v>
      </c>
      <c r="B101" s="372" t="s">
        <v>1895</v>
      </c>
      <c r="C101" s="529"/>
      <c r="D101" s="344" t="s">
        <v>1749</v>
      </c>
    </row>
    <row r="102" spans="1:10">
      <c r="B102" s="333"/>
      <c r="C102" s="333"/>
      <c r="D102" s="333"/>
      <c r="E102" s="333"/>
      <c r="F102" s="333"/>
      <c r="G102" s="333"/>
      <c r="H102" s="333"/>
      <c r="I102" s="333"/>
    </row>
    <row r="103" spans="1:10" hidden="1">
      <c r="B103" s="333"/>
      <c r="C103" s="333"/>
      <c r="D103" s="333"/>
      <c r="E103" s="333"/>
      <c r="F103" s="333"/>
      <c r="G103" s="333"/>
      <c r="H103" s="333"/>
      <c r="I103" s="333"/>
    </row>
    <row r="104" spans="1:10" hidden="1">
      <c r="B104" s="333"/>
      <c r="C104" s="333"/>
      <c r="D104" s="333"/>
      <c r="E104" s="333"/>
      <c r="F104" s="333"/>
      <c r="G104" s="333"/>
      <c r="H104" s="333"/>
      <c r="I104" s="333"/>
    </row>
    <row r="105" spans="1:10" hidden="1"/>
    <row r="106" spans="1:10" s="314" customFormat="1" ht="20.25" customHeight="1">
      <c r="A106" s="311">
        <v>3</v>
      </c>
      <c r="B106" s="312" t="s">
        <v>1896</v>
      </c>
      <c r="C106" s="313"/>
      <c r="D106" s="313"/>
      <c r="E106" s="313"/>
      <c r="F106" s="313"/>
      <c r="G106" s="313"/>
      <c r="H106" s="313"/>
      <c r="I106" s="313"/>
      <c r="J106" s="313"/>
    </row>
    <row r="107" spans="1:10" s="546" customFormat="1">
      <c r="A107" s="545"/>
    </row>
    <row r="109" spans="1:10">
      <c r="A109" s="318" t="s">
        <v>1897</v>
      </c>
      <c r="B109" s="547" t="s">
        <v>1898</v>
      </c>
      <c r="C109" s="350"/>
      <c r="D109" s="350"/>
      <c r="E109" s="350"/>
      <c r="F109" s="350"/>
      <c r="G109" s="350"/>
      <c r="H109" s="350"/>
      <c r="I109" s="350"/>
      <c r="J109" s="350"/>
    </row>
    <row r="110" spans="1:10">
      <c r="B110" s="330"/>
      <c r="C110" s="330"/>
      <c r="D110" s="330"/>
      <c r="E110" s="330"/>
      <c r="F110" s="330"/>
      <c r="G110" s="330"/>
      <c r="H110" s="330"/>
      <c r="I110" s="330"/>
      <c r="J110" s="330"/>
    </row>
    <row r="111" spans="1:10" ht="29">
      <c r="B111" s="345"/>
      <c r="C111" s="345"/>
      <c r="D111" s="444" t="s">
        <v>1899</v>
      </c>
      <c r="E111" s="459" t="s">
        <v>1900</v>
      </c>
      <c r="F111" s="444" t="s">
        <v>1901</v>
      </c>
      <c r="G111" s="330"/>
      <c r="H111" s="330"/>
      <c r="I111" s="330"/>
      <c r="J111" s="333"/>
    </row>
    <row r="112" spans="1:10">
      <c r="B112" s="427" t="s">
        <v>1902</v>
      </c>
      <c r="C112" s="398"/>
      <c r="D112" s="548">
        <v>0</v>
      </c>
      <c r="E112" s="549">
        <v>0</v>
      </c>
      <c r="F112" s="422"/>
      <c r="G112" s="330"/>
      <c r="H112" s="330"/>
      <c r="I112" s="330"/>
      <c r="J112" s="333"/>
    </row>
    <row r="113" spans="1:10">
      <c r="B113" s="430" t="s">
        <v>509</v>
      </c>
      <c r="C113" s="504"/>
      <c r="D113" s="550">
        <v>5.7429611128371958</v>
      </c>
      <c r="E113" s="551">
        <v>9.7815263180635661</v>
      </c>
      <c r="F113" s="552">
        <v>9.0499999999999997E-2</v>
      </c>
      <c r="G113" s="330"/>
      <c r="H113" s="330"/>
      <c r="I113" s="330"/>
      <c r="J113" s="333"/>
    </row>
    <row r="114" spans="1:10">
      <c r="B114" s="430" t="s">
        <v>511</v>
      </c>
      <c r="C114" s="502"/>
      <c r="D114" s="553">
        <v>0</v>
      </c>
      <c r="E114" s="554">
        <v>0</v>
      </c>
      <c r="F114" s="424"/>
      <c r="G114" s="330"/>
      <c r="H114" s="330"/>
      <c r="I114" s="330"/>
      <c r="J114" s="333"/>
    </row>
    <row r="115" spans="1:10">
      <c r="B115" s="369" t="s">
        <v>1862</v>
      </c>
      <c r="C115" s="401"/>
      <c r="D115" s="555">
        <v>0</v>
      </c>
      <c r="E115" s="556">
        <v>0</v>
      </c>
      <c r="F115" s="425"/>
      <c r="G115" s="330"/>
      <c r="H115" s="330"/>
      <c r="I115" s="330"/>
      <c r="J115" s="333"/>
    </row>
    <row r="116" spans="1:10">
      <c r="B116" s="335"/>
      <c r="C116" s="508" t="s">
        <v>1903</v>
      </c>
      <c r="D116" s="557">
        <v>5.7429611128371958</v>
      </c>
      <c r="E116" s="558">
        <v>9.7815263180635661</v>
      </c>
      <c r="F116" s="559"/>
      <c r="G116" s="330"/>
      <c r="H116" s="330"/>
      <c r="I116" s="330"/>
      <c r="J116" s="333"/>
    </row>
    <row r="117" spans="1:10" s="330" customFormat="1">
      <c r="A117" s="395"/>
      <c r="C117" s="322"/>
      <c r="D117" s="560"/>
      <c r="E117" s="560"/>
    </row>
    <row r="118" spans="1:10">
      <c r="B118" s="335"/>
      <c r="C118" s="561" t="s">
        <v>1904</v>
      </c>
      <c r="D118" s="562">
        <v>8.1145833333333339</v>
      </c>
      <c r="E118" s="563">
        <v>8.1145833333333339</v>
      </c>
      <c r="F118" s="564"/>
      <c r="G118" s="330"/>
      <c r="H118" s="330"/>
      <c r="I118" s="330"/>
      <c r="J118" s="333"/>
    </row>
    <row r="119" spans="1:10">
      <c r="B119" s="330"/>
      <c r="C119" s="330"/>
      <c r="D119" s="330"/>
      <c r="E119" s="609"/>
      <c r="F119" s="330"/>
      <c r="G119" s="330"/>
      <c r="H119" s="330"/>
      <c r="I119" s="330"/>
      <c r="J119" s="330"/>
    </row>
    <row r="120" spans="1:10">
      <c r="B120" s="330"/>
      <c r="C120" s="330"/>
      <c r="D120" s="330"/>
      <c r="E120" s="330"/>
      <c r="F120" s="330"/>
      <c r="G120" s="330"/>
      <c r="H120" s="330"/>
      <c r="I120" s="330"/>
      <c r="J120" s="330"/>
    </row>
    <row r="121" spans="1:10">
      <c r="A121" s="318" t="s">
        <v>1905</v>
      </c>
      <c r="B121" s="331" t="s">
        <v>1906</v>
      </c>
      <c r="C121" s="330"/>
      <c r="D121" s="330"/>
      <c r="E121" s="330"/>
      <c r="F121" s="330"/>
      <c r="G121" s="330"/>
      <c r="H121" s="330"/>
      <c r="I121" s="330"/>
      <c r="J121" s="330"/>
    </row>
    <row r="122" spans="1:10">
      <c r="B122" s="330"/>
      <c r="C122" s="330"/>
      <c r="D122" s="330"/>
      <c r="E122" s="330"/>
      <c r="F122" s="330"/>
      <c r="G122" s="330"/>
      <c r="H122" s="330"/>
      <c r="I122" s="330"/>
      <c r="J122" s="330"/>
    </row>
    <row r="123" spans="1:10">
      <c r="B123" s="330"/>
      <c r="C123" s="330"/>
      <c r="D123" s="344" t="s">
        <v>1907</v>
      </c>
      <c r="E123" s="344" t="s">
        <v>1722</v>
      </c>
      <c r="F123" s="344" t="s">
        <v>1723</v>
      </c>
      <c r="G123" s="344" t="s">
        <v>1724</v>
      </c>
      <c r="H123" s="344" t="s">
        <v>1725</v>
      </c>
      <c r="I123" s="344" t="s">
        <v>1726</v>
      </c>
      <c r="J123" s="344" t="s">
        <v>1727</v>
      </c>
    </row>
    <row r="124" spans="1:10">
      <c r="B124" s="427" t="s">
        <v>1902</v>
      </c>
      <c r="C124" s="398"/>
      <c r="D124" s="501">
        <v>0</v>
      </c>
      <c r="E124" s="501">
        <v>0</v>
      </c>
      <c r="F124" s="501">
        <v>0</v>
      </c>
      <c r="G124" s="501">
        <v>0</v>
      </c>
      <c r="H124" s="501">
        <v>0</v>
      </c>
      <c r="I124" s="501">
        <v>0</v>
      </c>
      <c r="J124" s="501">
        <v>0</v>
      </c>
    </row>
    <row r="125" spans="1:10">
      <c r="B125" s="430" t="s">
        <v>509</v>
      </c>
      <c r="C125" s="504"/>
      <c r="D125" s="505">
        <v>100.28700310942554</v>
      </c>
      <c r="E125" s="505">
        <v>89.056415665696377</v>
      </c>
      <c r="F125" s="505">
        <v>78.984515080344082</v>
      </c>
      <c r="G125" s="505">
        <v>69.960371890366318</v>
      </c>
      <c r="H125" s="505">
        <v>61.854276983648241</v>
      </c>
      <c r="I125" s="505">
        <v>212.97183833957291</v>
      </c>
      <c r="J125" s="505">
        <v>132.30098274094695</v>
      </c>
    </row>
    <row r="126" spans="1:10">
      <c r="B126" s="430" t="s">
        <v>511</v>
      </c>
      <c r="C126" s="504"/>
      <c r="D126" s="503">
        <v>0</v>
      </c>
      <c r="E126" s="503">
        <v>0</v>
      </c>
      <c r="F126" s="503">
        <v>0</v>
      </c>
      <c r="G126" s="503">
        <v>0</v>
      </c>
      <c r="H126" s="503">
        <v>0</v>
      </c>
      <c r="I126" s="503">
        <v>0</v>
      </c>
      <c r="J126" s="503">
        <v>0</v>
      </c>
    </row>
    <row r="127" spans="1:10">
      <c r="B127" s="369" t="s">
        <v>1862</v>
      </c>
      <c r="C127" s="401"/>
      <c r="D127" s="507">
        <v>0</v>
      </c>
      <c r="E127" s="507">
        <v>0</v>
      </c>
      <c r="F127" s="507">
        <v>0</v>
      </c>
      <c r="G127" s="507">
        <v>0</v>
      </c>
      <c r="H127" s="507">
        <v>0</v>
      </c>
      <c r="I127" s="507">
        <v>0</v>
      </c>
      <c r="J127" s="507">
        <v>0</v>
      </c>
    </row>
    <row r="128" spans="1:10">
      <c r="B128" s="453"/>
      <c r="C128" s="565" t="s">
        <v>1908</v>
      </c>
      <c r="D128" s="566">
        <v>100.28700310942554</v>
      </c>
      <c r="E128" s="566">
        <v>89.056415665696377</v>
      </c>
      <c r="F128" s="566">
        <v>78.984515080344082</v>
      </c>
      <c r="G128" s="566">
        <v>69.960371890366318</v>
      </c>
      <c r="H128" s="566">
        <v>61.854276983648241</v>
      </c>
      <c r="I128" s="566">
        <v>212.97183833957291</v>
      </c>
      <c r="J128" s="566">
        <v>132.30098274094695</v>
      </c>
    </row>
    <row r="129" spans="1:10" s="330" customFormat="1">
      <c r="A129" s="395"/>
      <c r="C129" s="567"/>
      <c r="D129" s="568"/>
      <c r="E129" s="568"/>
      <c r="F129" s="568"/>
      <c r="G129" s="568"/>
      <c r="H129" s="568"/>
      <c r="I129" s="568"/>
      <c r="J129" s="568"/>
    </row>
    <row r="130" spans="1:10">
      <c r="B130" s="335"/>
      <c r="C130" s="411" t="s">
        <v>1909</v>
      </c>
      <c r="D130" s="566">
        <v>0</v>
      </c>
      <c r="E130" s="566">
        <v>0</v>
      </c>
      <c r="F130" s="566">
        <v>0</v>
      </c>
      <c r="G130" s="566">
        <v>0</v>
      </c>
      <c r="H130" s="566">
        <v>0</v>
      </c>
      <c r="I130" s="566">
        <v>500</v>
      </c>
      <c r="J130" s="566">
        <v>100</v>
      </c>
    </row>
    <row r="131" spans="1:10">
      <c r="B131" s="330"/>
      <c r="C131" s="330"/>
      <c r="D131" s="330"/>
      <c r="E131" s="330"/>
      <c r="F131" s="330"/>
      <c r="G131" s="330"/>
      <c r="H131" s="330"/>
      <c r="I131" s="330"/>
      <c r="J131" s="330"/>
    </row>
    <row r="132" spans="1:10">
      <c r="B132" s="330"/>
      <c r="C132" s="330"/>
      <c r="D132" s="330"/>
      <c r="E132" s="330"/>
      <c r="F132" s="330"/>
      <c r="G132" s="330"/>
      <c r="H132" s="330"/>
      <c r="I132" s="330"/>
      <c r="J132" s="330"/>
    </row>
    <row r="133" spans="1:10">
      <c r="A133" s="318" t="s">
        <v>1910</v>
      </c>
      <c r="B133" s="331" t="s">
        <v>1911</v>
      </c>
      <c r="C133" s="330"/>
      <c r="D133" s="330"/>
      <c r="E133" s="330"/>
      <c r="F133" s="330"/>
      <c r="G133" s="330"/>
      <c r="H133" s="330"/>
      <c r="I133" s="330"/>
      <c r="J133" s="330"/>
    </row>
    <row r="134" spans="1:10">
      <c r="B134" s="330"/>
      <c r="C134" s="330"/>
      <c r="D134" s="330"/>
      <c r="E134" s="330"/>
      <c r="F134" s="330"/>
      <c r="G134" s="330"/>
      <c r="H134" s="330"/>
      <c r="I134" s="330"/>
      <c r="J134" s="330"/>
    </row>
    <row r="135" spans="1:10">
      <c r="B135" s="330"/>
      <c r="C135" s="330"/>
      <c r="D135" s="344" t="s">
        <v>1721</v>
      </c>
      <c r="E135" s="344" t="s">
        <v>1722</v>
      </c>
      <c r="F135" s="344" t="s">
        <v>1723</v>
      </c>
      <c r="G135" s="344" t="s">
        <v>1724</v>
      </c>
      <c r="H135" s="344" t="s">
        <v>1725</v>
      </c>
      <c r="I135" s="344" t="s">
        <v>1726</v>
      </c>
      <c r="J135" s="344" t="s">
        <v>1727</v>
      </c>
    </row>
    <row r="136" spans="1:10">
      <c r="B136" s="427" t="s">
        <v>1902</v>
      </c>
      <c r="C136" s="398"/>
      <c r="D136" s="501">
        <v>0</v>
      </c>
      <c r="E136" s="501">
        <v>0</v>
      </c>
      <c r="F136" s="501">
        <v>0</v>
      </c>
      <c r="G136" s="501">
        <v>0</v>
      </c>
      <c r="H136" s="501">
        <v>0</v>
      </c>
      <c r="I136" s="501">
        <v>0</v>
      </c>
      <c r="J136" s="501">
        <v>0</v>
      </c>
    </row>
    <row r="137" spans="1:10">
      <c r="B137" s="430" t="s">
        <v>509</v>
      </c>
      <c r="C137" s="504"/>
      <c r="D137" s="505">
        <v>36.093357960000397</v>
      </c>
      <c r="E137" s="505">
        <v>37.080097840000036</v>
      </c>
      <c r="F137" s="505">
        <v>38.095009169999955</v>
      </c>
      <c r="G137" s="505">
        <v>39.143883210000041</v>
      </c>
      <c r="H137" s="505">
        <v>40.187184269999982</v>
      </c>
      <c r="I137" s="505">
        <v>213.20157594</v>
      </c>
      <c r="J137" s="505">
        <v>341.61429541999985</v>
      </c>
    </row>
    <row r="138" spans="1:10">
      <c r="B138" s="430" t="s">
        <v>511</v>
      </c>
      <c r="C138" s="504"/>
      <c r="D138" s="503">
        <v>0</v>
      </c>
      <c r="E138" s="503">
        <v>0</v>
      </c>
      <c r="F138" s="503">
        <v>0</v>
      </c>
      <c r="G138" s="503">
        <v>0</v>
      </c>
      <c r="H138" s="503">
        <v>0</v>
      </c>
      <c r="I138" s="503">
        <v>0</v>
      </c>
      <c r="J138" s="503">
        <v>0</v>
      </c>
    </row>
    <row r="139" spans="1:10">
      <c r="B139" s="369" t="s">
        <v>1862</v>
      </c>
      <c r="C139" s="401"/>
      <c r="D139" s="507">
        <v>0</v>
      </c>
      <c r="E139" s="507">
        <v>0</v>
      </c>
      <c r="F139" s="507">
        <v>0</v>
      </c>
      <c r="G139" s="507">
        <v>0</v>
      </c>
      <c r="H139" s="507">
        <v>0</v>
      </c>
      <c r="I139" s="569">
        <v>0</v>
      </c>
      <c r="J139" s="569">
        <v>0</v>
      </c>
    </row>
    <row r="140" spans="1:10">
      <c r="B140" s="453"/>
      <c r="C140" s="565" t="s">
        <v>1912</v>
      </c>
      <c r="D140" s="566">
        <v>36.093357960000397</v>
      </c>
      <c r="E140" s="566">
        <v>37.080097840000036</v>
      </c>
      <c r="F140" s="566">
        <v>38.095009169999955</v>
      </c>
      <c r="G140" s="566">
        <v>39.143883210000041</v>
      </c>
      <c r="H140" s="566">
        <v>40.187184269999982</v>
      </c>
      <c r="I140" s="570">
        <v>213.20157594</v>
      </c>
      <c r="J140" s="570">
        <v>341.61429541999985</v>
      </c>
    </row>
    <row r="141" spans="1:10" s="330" customFormat="1">
      <c r="A141" s="395"/>
      <c r="C141" s="567"/>
      <c r="D141" s="568"/>
      <c r="E141" s="568"/>
      <c r="F141" s="568"/>
      <c r="G141" s="568"/>
      <c r="H141" s="568"/>
      <c r="I141" s="568"/>
      <c r="J141" s="568"/>
    </row>
    <row r="142" spans="1:10">
      <c r="B142" s="454"/>
      <c r="C142" s="411" t="s">
        <v>1913</v>
      </c>
      <c r="D142" s="566">
        <v>0</v>
      </c>
      <c r="E142" s="566">
        <v>0</v>
      </c>
      <c r="F142" s="566">
        <v>0</v>
      </c>
      <c r="G142" s="566">
        <v>0</v>
      </c>
      <c r="H142" s="566">
        <v>0</v>
      </c>
      <c r="I142" s="570">
        <v>500</v>
      </c>
      <c r="J142" s="570">
        <v>100</v>
      </c>
    </row>
    <row r="143" spans="1:10">
      <c r="B143" s="427"/>
      <c r="C143" s="571" t="s">
        <v>1914</v>
      </c>
      <c r="D143" s="507">
        <v>0</v>
      </c>
      <c r="E143" s="507">
        <v>0</v>
      </c>
      <c r="F143" s="507">
        <v>0</v>
      </c>
      <c r="G143" s="507">
        <v>0</v>
      </c>
      <c r="H143" s="507">
        <v>0</v>
      </c>
      <c r="I143" s="569">
        <v>0</v>
      </c>
      <c r="J143" s="569">
        <v>0</v>
      </c>
    </row>
    <row r="144" spans="1:10">
      <c r="B144" s="369"/>
      <c r="C144" s="370" t="s">
        <v>1915</v>
      </c>
      <c r="D144" s="507">
        <v>0</v>
      </c>
      <c r="E144" s="507">
        <v>0</v>
      </c>
      <c r="F144" s="507">
        <v>0</v>
      </c>
      <c r="G144" s="507">
        <v>0</v>
      </c>
      <c r="H144" s="507">
        <v>0</v>
      </c>
      <c r="I144" s="507">
        <v>500</v>
      </c>
      <c r="J144" s="507">
        <v>100</v>
      </c>
    </row>
    <row r="145" spans="1:10">
      <c r="B145" s="330"/>
      <c r="C145" s="330"/>
      <c r="D145" s="330"/>
      <c r="E145" s="330"/>
      <c r="F145" s="330"/>
      <c r="G145" s="330"/>
      <c r="H145" s="330"/>
      <c r="I145" s="350"/>
      <c r="J145" s="350"/>
    </row>
    <row r="146" spans="1:10">
      <c r="B146" s="333"/>
      <c r="C146" s="333"/>
      <c r="D146" s="333"/>
      <c r="E146" s="333"/>
      <c r="F146" s="333"/>
      <c r="G146" s="333"/>
      <c r="H146" s="333"/>
    </row>
    <row r="147" spans="1:10">
      <c r="A147" s="318" t="s">
        <v>1916</v>
      </c>
      <c r="B147" s="372" t="s">
        <v>1917</v>
      </c>
      <c r="C147" s="333"/>
      <c r="D147" s="333"/>
      <c r="E147" s="333"/>
      <c r="F147" s="333"/>
      <c r="G147" s="333"/>
      <c r="H147" s="333"/>
    </row>
    <row r="148" spans="1:10">
      <c r="B148" s="333"/>
      <c r="C148" s="333"/>
      <c r="D148" s="333"/>
      <c r="E148" s="333"/>
      <c r="F148" s="333"/>
      <c r="G148" s="333"/>
      <c r="H148" s="333"/>
    </row>
    <row r="149" spans="1:10">
      <c r="B149" s="572" t="s">
        <v>1918</v>
      </c>
      <c r="C149" s="388" t="s">
        <v>1919</v>
      </c>
      <c r="D149" s="410"/>
      <c r="E149" s="410"/>
      <c r="F149" s="410"/>
      <c r="G149" s="455"/>
      <c r="H149" s="333"/>
    </row>
    <row r="150" spans="1:10">
      <c r="B150" s="573"/>
      <c r="C150" s="574"/>
      <c r="D150" s="394"/>
      <c r="E150" s="394"/>
      <c r="F150" s="394"/>
      <c r="G150" s="477"/>
      <c r="H150" s="333"/>
    </row>
    <row r="151" spans="1:10" ht="283.5" customHeight="1">
      <c r="B151" s="381"/>
      <c r="C151" s="623" t="s">
        <v>1920</v>
      </c>
      <c r="D151" s="624"/>
      <c r="E151" s="624"/>
      <c r="F151" s="624"/>
      <c r="G151" s="625"/>
      <c r="H151" s="333"/>
    </row>
    <row r="152" spans="1:10">
      <c r="B152" s="381"/>
      <c r="C152" s="575"/>
      <c r="D152" s="395"/>
      <c r="E152" s="394"/>
      <c r="F152" s="330"/>
      <c r="G152" s="480"/>
      <c r="H152" s="333"/>
    </row>
    <row r="153" spans="1:10">
      <c r="B153" s="466"/>
      <c r="C153" s="381"/>
      <c r="D153" s="330"/>
      <c r="E153" s="330"/>
      <c r="F153" s="330"/>
      <c r="G153" s="480"/>
      <c r="H153" s="333"/>
    </row>
    <row r="154" spans="1:10">
      <c r="B154" s="460"/>
      <c r="C154" s="384"/>
      <c r="D154" s="404"/>
      <c r="E154" s="404"/>
      <c r="F154" s="404"/>
      <c r="G154" s="482"/>
      <c r="H154" s="333"/>
    </row>
    <row r="155" spans="1:10">
      <c r="B155" s="572" t="s">
        <v>1921</v>
      </c>
      <c r="C155" s="410"/>
      <c r="D155" s="410"/>
      <c r="E155" s="410"/>
      <c r="F155" s="410"/>
      <c r="G155" s="455"/>
      <c r="H155" s="333"/>
    </row>
    <row r="156" spans="1:10">
      <c r="B156" s="466"/>
      <c r="C156" s="476"/>
      <c r="D156" s="394"/>
      <c r="E156" s="394"/>
      <c r="F156" s="394"/>
      <c r="G156" s="477"/>
      <c r="H156" s="333"/>
    </row>
    <row r="157" spans="1:10" ht="166.65" customHeight="1">
      <c r="B157" s="466"/>
      <c r="C157" s="626" t="s">
        <v>1922</v>
      </c>
      <c r="D157" s="627"/>
      <c r="E157" s="627"/>
      <c r="F157" s="627"/>
      <c r="G157" s="628"/>
      <c r="H157" s="333"/>
    </row>
    <row r="158" spans="1:10">
      <c r="B158" s="381"/>
      <c r="C158" s="575"/>
      <c r="D158" s="576"/>
      <c r="E158" s="330"/>
      <c r="F158" s="330"/>
      <c r="G158" s="480"/>
      <c r="H158" s="333"/>
    </row>
    <row r="159" spans="1:10">
      <c r="B159" s="466"/>
      <c r="C159" s="381"/>
      <c r="D159" s="330"/>
      <c r="E159" s="330"/>
      <c r="F159" s="330"/>
      <c r="G159" s="480"/>
      <c r="H159" s="333"/>
    </row>
    <row r="160" spans="1:10">
      <c r="B160" s="460"/>
      <c r="C160" s="384"/>
      <c r="D160" s="404"/>
      <c r="E160" s="404"/>
      <c r="F160" s="404"/>
      <c r="G160" s="482"/>
      <c r="H160" s="333"/>
    </row>
    <row r="161" spans="1:8">
      <c r="B161" s="330"/>
      <c r="C161" s="330"/>
      <c r="D161" s="330"/>
      <c r="E161" s="333"/>
      <c r="F161" s="333"/>
      <c r="G161" s="333"/>
      <c r="H161" s="333"/>
    </row>
    <row r="162" spans="1:8">
      <c r="B162" s="333"/>
      <c r="C162" s="333"/>
      <c r="D162" s="333"/>
      <c r="E162" s="333"/>
      <c r="F162" s="333"/>
      <c r="G162" s="333"/>
      <c r="H162" s="333"/>
    </row>
    <row r="163" spans="1:8">
      <c r="A163" s="318" t="s">
        <v>1923</v>
      </c>
      <c r="B163" s="372" t="s">
        <v>1924</v>
      </c>
      <c r="C163" s="333"/>
      <c r="D163" s="333"/>
      <c r="E163" s="333"/>
      <c r="F163" s="333"/>
      <c r="G163" s="333"/>
      <c r="H163" s="333"/>
    </row>
    <row r="164" spans="1:8">
      <c r="B164" s="330"/>
      <c r="C164" s="330"/>
      <c r="D164" s="377" t="s">
        <v>1878</v>
      </c>
      <c r="E164" s="333"/>
      <c r="F164" s="333"/>
      <c r="G164" s="333"/>
      <c r="H164" s="333"/>
    </row>
    <row r="165" spans="1:8">
      <c r="B165" s="330"/>
      <c r="C165" s="330"/>
      <c r="D165" s="577" t="s">
        <v>1925</v>
      </c>
      <c r="E165" s="333"/>
      <c r="F165" s="333"/>
      <c r="G165" s="333"/>
      <c r="H165" s="333"/>
    </row>
    <row r="166" spans="1:8">
      <c r="B166" s="427" t="s">
        <v>1926</v>
      </c>
      <c r="C166" s="398"/>
      <c r="D166" s="414"/>
      <c r="E166" s="333"/>
      <c r="F166" s="333"/>
      <c r="G166" s="333"/>
      <c r="H166" s="333"/>
    </row>
    <row r="167" spans="1:8">
      <c r="B167" s="430" t="s">
        <v>1927</v>
      </c>
      <c r="C167" s="431"/>
      <c r="D167" s="463"/>
      <c r="E167" s="333"/>
      <c r="F167" s="333"/>
      <c r="G167" s="333"/>
      <c r="H167" s="333"/>
    </row>
    <row r="168" spans="1:8">
      <c r="B168" s="430" t="s">
        <v>1928</v>
      </c>
      <c r="C168" s="431"/>
      <c r="D168" s="463"/>
      <c r="E168" s="333"/>
      <c r="F168" s="333"/>
      <c r="G168" s="333"/>
      <c r="H168" s="333"/>
    </row>
    <row r="169" spans="1:8">
      <c r="B169" s="430" t="s">
        <v>1862</v>
      </c>
      <c r="C169" s="578" t="s">
        <v>1929</v>
      </c>
      <c r="D169" s="579">
        <v>9.9357250000000008E-2</v>
      </c>
      <c r="E169" s="333"/>
      <c r="F169" s="333"/>
      <c r="G169" s="333"/>
      <c r="H169" s="333"/>
    </row>
    <row r="170" spans="1:8">
      <c r="B170" s="369"/>
      <c r="C170" s="580" t="s">
        <v>121</v>
      </c>
      <c r="D170" s="532">
        <v>26.018243890000001</v>
      </c>
      <c r="E170" s="333"/>
      <c r="F170" s="333"/>
      <c r="G170" s="333"/>
      <c r="H170" s="333"/>
    </row>
    <row r="171" spans="1:8">
      <c r="B171" s="581"/>
      <c r="C171" s="582" t="s">
        <v>1930</v>
      </c>
      <c r="D171" s="583">
        <v>26.117601140000001</v>
      </c>
      <c r="E171" s="333"/>
      <c r="F171" s="333"/>
      <c r="G171" s="333"/>
      <c r="H171" s="333"/>
    </row>
    <row r="172" spans="1:8">
      <c r="B172" s="581"/>
      <c r="C172" s="582" t="s">
        <v>1931</v>
      </c>
      <c r="D172" s="387">
        <v>4.3529335233333334E-2</v>
      </c>
      <c r="E172" s="333"/>
      <c r="F172" s="333"/>
      <c r="G172" s="333"/>
      <c r="H172" s="333"/>
    </row>
    <row r="173" spans="1:8" s="333" customFormat="1">
      <c r="A173" s="332"/>
      <c r="B173" s="584"/>
      <c r="C173" s="567"/>
      <c r="D173" s="330"/>
    </row>
    <row r="174" spans="1:8">
      <c r="B174" s="585" t="s">
        <v>1932</v>
      </c>
      <c r="C174" s="411"/>
      <c r="D174" s="410"/>
      <c r="E174" s="344" t="s">
        <v>1933</v>
      </c>
      <c r="F174" s="333"/>
      <c r="G174" s="333"/>
      <c r="H174" s="333"/>
    </row>
    <row r="175" spans="1:8" s="333" customFormat="1">
      <c r="A175" s="332"/>
      <c r="B175" s="586"/>
      <c r="C175" s="587" t="s">
        <v>1934</v>
      </c>
      <c r="D175" s="384"/>
      <c r="E175" s="453"/>
    </row>
    <row r="176" spans="1:8" s="333" customFormat="1">
      <c r="A176" s="332"/>
      <c r="B176" s="584"/>
      <c r="C176" s="567"/>
      <c r="D176" s="330"/>
    </row>
    <row r="177" spans="1:8">
      <c r="B177" s="333"/>
      <c r="C177" s="333"/>
      <c r="D177" s="333"/>
      <c r="E177" s="333"/>
      <c r="F177" s="333"/>
      <c r="G177" s="333"/>
      <c r="H177" s="333"/>
    </row>
    <row r="178" spans="1:8">
      <c r="A178" s="318" t="s">
        <v>1935</v>
      </c>
      <c r="B178" s="372" t="s">
        <v>1936</v>
      </c>
      <c r="C178" s="333"/>
      <c r="D178" s="333"/>
      <c r="E178" s="333"/>
      <c r="F178" s="333"/>
      <c r="G178" s="333"/>
      <c r="H178" s="333"/>
    </row>
    <row r="179" spans="1:8">
      <c r="B179" s="333"/>
      <c r="C179" s="333"/>
      <c r="D179" s="333"/>
      <c r="E179" s="333"/>
      <c r="F179" s="333"/>
      <c r="G179" s="333"/>
      <c r="H179" s="333"/>
    </row>
    <row r="180" spans="1:8">
      <c r="B180" s="330"/>
      <c r="C180" s="344" t="s">
        <v>1878</v>
      </c>
      <c r="D180" s="475" t="s">
        <v>1937</v>
      </c>
      <c r="E180" s="333"/>
      <c r="F180" s="333"/>
      <c r="G180" s="333"/>
      <c r="H180" s="333"/>
    </row>
    <row r="181" spans="1:8">
      <c r="B181" s="422" t="s">
        <v>1938</v>
      </c>
      <c r="C181" s="588">
        <f>+D169</f>
        <v>9.9357250000000008E-2</v>
      </c>
      <c r="D181" s="589"/>
      <c r="E181" s="333"/>
      <c r="F181" s="333"/>
      <c r="G181" s="333"/>
      <c r="H181" s="333"/>
    </row>
    <row r="182" spans="1:8">
      <c r="B182" s="424" t="s">
        <v>1939</v>
      </c>
      <c r="C182" s="590">
        <f>+D170</f>
        <v>26.018243890000001</v>
      </c>
      <c r="D182" s="591"/>
      <c r="E182" s="333"/>
      <c r="F182" s="333"/>
      <c r="G182" s="333"/>
      <c r="H182" s="333"/>
    </row>
    <row r="183" spans="1:8">
      <c r="B183" s="425" t="s">
        <v>1940</v>
      </c>
      <c r="C183" s="592"/>
      <c r="D183" s="593"/>
      <c r="E183" s="333"/>
      <c r="F183" s="333"/>
      <c r="G183" s="333"/>
      <c r="H183" s="333"/>
    </row>
    <row r="184" spans="1:8">
      <c r="B184" s="454" t="s">
        <v>123</v>
      </c>
      <c r="C184" s="612">
        <f>+SUM(C181:C183)</f>
        <v>26.117601140000001</v>
      </c>
      <c r="D184" s="594"/>
      <c r="E184" s="333"/>
      <c r="F184" s="333"/>
      <c r="G184" s="333"/>
      <c r="H184" s="333"/>
    </row>
    <row r="185" spans="1:8">
      <c r="B185" s="333"/>
      <c r="C185" s="333"/>
      <c r="D185" s="333"/>
      <c r="E185" s="333"/>
      <c r="F185" s="333"/>
      <c r="G185" s="333"/>
      <c r="H185" s="333"/>
    </row>
    <row r="186" spans="1:8">
      <c r="B186" s="333"/>
      <c r="C186" s="333"/>
      <c r="D186" s="333"/>
      <c r="E186" s="333"/>
      <c r="F186" s="333"/>
      <c r="G186" s="333"/>
      <c r="H186" s="333"/>
    </row>
    <row r="187" spans="1:8">
      <c r="B187" s="333"/>
      <c r="C187" s="333"/>
      <c r="D187" s="333"/>
      <c r="E187" s="333"/>
      <c r="F187" s="333"/>
      <c r="G187" s="333"/>
      <c r="H187" s="333"/>
    </row>
    <row r="188" spans="1:8">
      <c r="B188" s="333"/>
      <c r="C188" s="333"/>
      <c r="D188" s="333"/>
      <c r="E188" s="333"/>
      <c r="F188" s="333"/>
      <c r="G188" s="333"/>
      <c r="H188" s="333"/>
    </row>
    <row r="189" spans="1:8">
      <c r="B189" s="333"/>
      <c r="C189" s="333"/>
      <c r="D189" s="333"/>
      <c r="E189" s="333"/>
      <c r="F189" s="333"/>
      <c r="G189" s="333"/>
      <c r="H189" s="333"/>
    </row>
    <row r="190" spans="1:8">
      <c r="B190" s="333"/>
      <c r="C190" s="333"/>
      <c r="D190" s="333"/>
      <c r="E190" s="333"/>
      <c r="F190" s="333"/>
      <c r="G190" s="333"/>
      <c r="H190" s="333"/>
    </row>
    <row r="191" spans="1:8">
      <c r="B191" s="333"/>
      <c r="C191" s="333"/>
      <c r="D191" s="333"/>
      <c r="E191" s="333"/>
      <c r="F191" s="333"/>
      <c r="G191" s="333"/>
      <c r="H191" s="333"/>
    </row>
    <row r="192" spans="1:8">
      <c r="B192" s="333"/>
      <c r="C192" s="333"/>
      <c r="D192" s="333"/>
      <c r="E192" s="333"/>
      <c r="F192" s="333"/>
      <c r="G192" s="333"/>
      <c r="H192" s="333"/>
    </row>
    <row r="193" spans="2:8">
      <c r="B193" s="333"/>
      <c r="C193" s="333"/>
      <c r="D193" s="333"/>
      <c r="E193" s="333"/>
      <c r="F193" s="333"/>
      <c r="G193" s="333"/>
      <c r="H193" s="333"/>
    </row>
    <row r="194" spans="2:8">
      <c r="B194" s="333"/>
      <c r="C194" s="333"/>
      <c r="D194" s="333"/>
      <c r="E194" s="333"/>
      <c r="F194" s="333"/>
      <c r="G194" s="333"/>
      <c r="H194" s="333"/>
    </row>
    <row r="195" spans="2:8">
      <c r="B195" s="333"/>
      <c r="C195" s="333"/>
      <c r="D195" s="333"/>
      <c r="E195" s="333"/>
      <c r="F195" s="333"/>
      <c r="G195" s="333"/>
      <c r="H195" s="333"/>
    </row>
    <row r="223" spans="2:2">
      <c r="B223" s="595"/>
    </row>
  </sheetData>
  <mergeCells count="2">
    <mergeCell ref="C151:G151"/>
    <mergeCell ref="C157:G157"/>
  </mergeCells>
  <hyperlinks>
    <hyperlink ref="E40" r:id="rId1" xr:uid="{83C0E1AC-4AF5-486A-9B67-86A29DDB48E3}"/>
    <hyperlink ref="E12" r:id="rId2" xr:uid="{7E9E266B-5DD3-43D6-B55D-2BD76F3DA8A3}"/>
    <hyperlink ref="E38" r:id="rId3" xr:uid="{9967181C-4D1D-4120-98A6-B192F130F35D}"/>
  </hyperlinks>
  <pageMargins left="0.23622047244094491" right="7.874015748031496E-2" top="0.94488188976377963" bottom="0.47244094488188981" header="0.51181102362204722" footer="0.51181102362204722"/>
  <pageSetup paperSize="9" scale="63" firstPageNumber="2" fitToHeight="0" orientation="portrait" useFirstPageNumber="1" r:id="rId4"/>
  <headerFooter alignWithMargins="0">
    <oddFooter>&amp;L&amp;G&amp;CPage &amp;P de 13&amp;R&amp;D</oddFooter>
  </headerFooter>
  <rowBreaks count="2" manualBreakCount="2">
    <brk id="64" max="9" man="1"/>
    <brk id="145" max="9" man="1"/>
  </rowBreaks>
  <legacyDrawingHF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7A00E-43B1-41D3-9F47-822C878AEA82}">
  <sheetPr>
    <tabColor theme="3"/>
  </sheetPr>
  <dimension ref="A1:F193"/>
  <sheetViews>
    <sheetView view="pageBreakPreview" zoomScale="80" zoomScaleNormal="85" zoomScaleSheetLayoutView="80" workbookViewId="0"/>
  </sheetViews>
  <sheetFormatPr baseColWidth="10" defaultColWidth="11.453125" defaultRowHeight="14.5"/>
  <cols>
    <col min="1" max="1" width="4.453125" style="318" customWidth="1"/>
    <col min="2" max="2" width="17.453125" style="316" customWidth="1"/>
    <col min="3" max="3" width="15.453125" style="316" customWidth="1"/>
    <col min="4" max="4" width="18.453125" style="316" customWidth="1"/>
    <col min="5" max="5" width="16.54296875" style="316" bestFit="1" customWidth="1"/>
    <col min="6" max="6" width="31.453125" style="316" bestFit="1" customWidth="1"/>
    <col min="7" max="16384" width="11.453125" style="316"/>
  </cols>
  <sheetData>
    <row r="1" spans="1:6" s="314" customFormat="1" ht="20.25" customHeight="1">
      <c r="A1" s="311"/>
      <c r="B1" s="312" t="s">
        <v>1811</v>
      </c>
      <c r="C1" s="313"/>
      <c r="D1" s="313"/>
      <c r="E1" s="313"/>
      <c r="F1" s="313"/>
    </row>
    <row r="3" spans="1:6">
      <c r="B3" s="327" t="s">
        <v>1812</v>
      </c>
      <c r="C3" s="328" t="str">
        <f>'D1.Overview'!C3</f>
        <v>MMB SCF</v>
      </c>
    </row>
    <row r="4" spans="1:6">
      <c r="B4" s="327" t="s">
        <v>1814</v>
      </c>
      <c r="C4" s="329">
        <f>'D1.Overview'!C4</f>
        <v>43646</v>
      </c>
    </row>
    <row r="6" spans="1:6" s="314" customFormat="1" ht="20.25" customHeight="1">
      <c r="A6" s="311">
        <v>4</v>
      </c>
      <c r="B6" s="312" t="s">
        <v>1941</v>
      </c>
      <c r="C6" s="313"/>
      <c r="D6" s="313"/>
      <c r="E6" s="313"/>
      <c r="F6" s="313"/>
    </row>
    <row r="7" spans="1:6">
      <c r="B7" s="330"/>
      <c r="C7" s="330"/>
    </row>
    <row r="8" spans="1:6">
      <c r="B8" s="330"/>
      <c r="C8" s="330"/>
    </row>
    <row r="9" spans="1:6">
      <c r="A9" s="318" t="s">
        <v>1942</v>
      </c>
      <c r="B9" s="331" t="s">
        <v>1943</v>
      </c>
      <c r="C9" s="330"/>
    </row>
    <row r="10" spans="1:6">
      <c r="B10" s="330"/>
      <c r="C10" s="330"/>
      <c r="F10" s="332"/>
    </row>
    <row r="11" spans="1:6" ht="28.5" customHeight="1">
      <c r="B11" s="333"/>
      <c r="C11" s="334" t="s">
        <v>1944</v>
      </c>
    </row>
    <row r="12" spans="1:6">
      <c r="B12" s="335" t="s">
        <v>1945</v>
      </c>
      <c r="C12" s="336">
        <v>1</v>
      </c>
    </row>
    <row r="13" spans="1:6">
      <c r="B13" s="335" t="s">
        <v>1946</v>
      </c>
      <c r="C13" s="337">
        <f>SUM(C14:C18)</f>
        <v>6.8903942335342083E-5</v>
      </c>
    </row>
    <row r="14" spans="1:6">
      <c r="B14" s="338" t="s">
        <v>1947</v>
      </c>
      <c r="C14" s="339">
        <f>+'E. Optional ECB-ECAIs data'!C82</f>
        <v>2.6585914241519099E-5</v>
      </c>
    </row>
    <row r="15" spans="1:6">
      <c r="B15" s="340" t="s">
        <v>1948</v>
      </c>
      <c r="C15" s="339">
        <f>+'E. Optional ECB-ECAIs data'!C83</f>
        <v>2.2665174228551861E-5</v>
      </c>
    </row>
    <row r="16" spans="1:6">
      <c r="B16" s="340" t="s">
        <v>1949</v>
      </c>
      <c r="C16" s="339">
        <f>+'E. Optional ECB-ECAIs data'!C84</f>
        <v>1.906783778192875E-5</v>
      </c>
    </row>
    <row r="17" spans="1:6">
      <c r="B17" s="340" t="s">
        <v>1950</v>
      </c>
      <c r="C17" s="339">
        <f>+'E. Optional ECB-ECAIs data'!C85</f>
        <v>5.8501608334237316E-7</v>
      </c>
    </row>
    <row r="18" spans="1:6">
      <c r="B18" s="341" t="s">
        <v>1951</v>
      </c>
      <c r="C18" s="339">
        <f>+'E. Optional ECB-ECAIs data'!C86</f>
        <v>0</v>
      </c>
    </row>
    <row r="19" spans="1:6">
      <c r="B19" s="342" t="s">
        <v>1952</v>
      </c>
      <c r="C19" s="336">
        <v>0</v>
      </c>
    </row>
    <row r="20" spans="1:6">
      <c r="B20" s="330"/>
      <c r="C20" s="330"/>
    </row>
    <row r="21" spans="1:6">
      <c r="B21" s="330"/>
      <c r="C21" s="330"/>
    </row>
    <row r="22" spans="1:6">
      <c r="A22" s="318" t="s">
        <v>1953</v>
      </c>
      <c r="B22" s="331" t="s">
        <v>1954</v>
      </c>
      <c r="C22" s="319"/>
    </row>
    <row r="23" spans="1:6">
      <c r="B23" s="343"/>
      <c r="C23" s="319"/>
    </row>
    <row r="24" spans="1:6">
      <c r="B24" s="344" t="s">
        <v>1955</v>
      </c>
      <c r="C24" s="344" t="s">
        <v>0</v>
      </c>
      <c r="D24" s="344" t="s">
        <v>1773</v>
      </c>
      <c r="E24" s="345"/>
      <c r="F24" s="346"/>
    </row>
    <row r="25" spans="1:6">
      <c r="B25" s="347" t="s">
        <v>1956</v>
      </c>
      <c r="C25" s="348" t="s">
        <v>573</v>
      </c>
      <c r="D25" s="349">
        <v>6.8903942335342083E-5</v>
      </c>
      <c r="E25" s="346"/>
      <c r="F25" s="330"/>
    </row>
    <row r="26" spans="1:6">
      <c r="B26" s="351" t="s">
        <v>1870</v>
      </c>
      <c r="C26" s="352"/>
      <c r="D26" s="353">
        <v>0</v>
      </c>
      <c r="E26" s="330"/>
      <c r="F26" s="330"/>
    </row>
    <row r="27" spans="1:6">
      <c r="B27" s="354"/>
      <c r="C27" s="355"/>
      <c r="D27" s="356"/>
      <c r="E27" s="330"/>
      <c r="F27" s="330"/>
    </row>
    <row r="28" spans="1:6">
      <c r="B28" s="345"/>
      <c r="C28" s="345"/>
    </row>
    <row r="29" spans="1:6">
      <c r="B29" s="345"/>
      <c r="C29" s="345"/>
    </row>
    <row r="30" spans="1:6">
      <c r="A30" s="318" t="s">
        <v>1957</v>
      </c>
      <c r="B30" s="331" t="s">
        <v>1958</v>
      </c>
      <c r="C30" s="330"/>
    </row>
    <row r="31" spans="1:6">
      <c r="B31" s="345"/>
      <c r="C31" s="345"/>
      <c r="D31" s="333"/>
      <c r="E31" s="333"/>
      <c r="F31" s="333"/>
    </row>
    <row r="32" spans="1:6">
      <c r="B32" s="357" t="s">
        <v>1959</v>
      </c>
      <c r="C32" s="358"/>
      <c r="D32" s="359" t="s">
        <v>1773</v>
      </c>
      <c r="E32" s="360"/>
      <c r="F32" s="333"/>
    </row>
    <row r="33" spans="2:6">
      <c r="B33" s="361" t="s">
        <v>1761</v>
      </c>
      <c r="C33" s="362"/>
      <c r="D33" s="363">
        <v>6.6432897773363156E-2</v>
      </c>
      <c r="E33" s="360"/>
      <c r="F33" s="333"/>
    </row>
    <row r="34" spans="2:6">
      <c r="B34" s="364" t="s">
        <v>1751</v>
      </c>
      <c r="C34" s="365"/>
      <c r="D34" s="366">
        <v>0.12166078827519831</v>
      </c>
      <c r="E34" s="360"/>
      <c r="F34" s="333"/>
    </row>
    <row r="35" spans="2:6">
      <c r="B35" s="364" t="s">
        <v>1764</v>
      </c>
      <c r="C35" s="365"/>
      <c r="D35" s="366">
        <v>0.10365347499539204</v>
      </c>
      <c r="E35" s="360"/>
      <c r="F35" s="333"/>
    </row>
    <row r="36" spans="2:6">
      <c r="B36" s="364" t="s">
        <v>1760</v>
      </c>
      <c r="C36" s="365"/>
      <c r="D36" s="366">
        <v>3.3330792874697347E-2</v>
      </c>
      <c r="E36" s="360"/>
      <c r="F36" s="333"/>
    </row>
    <row r="37" spans="2:6">
      <c r="B37" s="364" t="s">
        <v>1754</v>
      </c>
      <c r="C37" s="365"/>
      <c r="D37" s="366">
        <v>5.479790577337143E-2</v>
      </c>
      <c r="E37" s="360"/>
      <c r="F37" s="333"/>
    </row>
    <row r="38" spans="2:6">
      <c r="B38" s="364" t="s">
        <v>1756</v>
      </c>
      <c r="C38" s="365"/>
      <c r="D38" s="366">
        <v>3.0829883555582752E-2</v>
      </c>
      <c r="E38" s="360"/>
      <c r="F38" s="333"/>
    </row>
    <row r="39" spans="2:6">
      <c r="B39" s="364" t="s">
        <v>1753</v>
      </c>
      <c r="C39" s="365"/>
      <c r="D39" s="366">
        <v>0.15373806779985749</v>
      </c>
      <c r="E39" s="360"/>
      <c r="F39" s="333"/>
    </row>
    <row r="40" spans="2:6">
      <c r="B40" s="364" t="s">
        <v>1758</v>
      </c>
      <c r="C40" s="365"/>
      <c r="D40" s="366">
        <v>0.11059954493644165</v>
      </c>
      <c r="E40" s="360"/>
      <c r="F40" s="333"/>
    </row>
    <row r="41" spans="2:6">
      <c r="B41" s="364" t="s">
        <v>1752</v>
      </c>
      <c r="C41" s="365"/>
      <c r="D41" s="366">
        <v>0.10551523198740842</v>
      </c>
      <c r="E41" s="360"/>
      <c r="F41" s="333"/>
    </row>
    <row r="42" spans="2:6">
      <c r="B42" s="364" t="s">
        <v>1771</v>
      </c>
      <c r="C42" s="365"/>
      <c r="D42" s="366">
        <v>4.1139305390335702E-2</v>
      </c>
      <c r="E42" s="360"/>
      <c r="F42" s="333"/>
    </row>
    <row r="43" spans="2:6">
      <c r="B43" s="364" t="s">
        <v>1769</v>
      </c>
      <c r="C43" s="365"/>
      <c r="D43" s="366">
        <v>6.3178937313729019E-2</v>
      </c>
      <c r="E43" s="360"/>
      <c r="F43" s="333"/>
    </row>
    <row r="44" spans="2:6">
      <c r="B44" s="364" t="s">
        <v>1755</v>
      </c>
      <c r="C44" s="365"/>
      <c r="D44" s="367">
        <v>0.11512316932462187</v>
      </c>
      <c r="E44" s="360"/>
      <c r="F44" s="333"/>
    </row>
    <row r="45" spans="2:6">
      <c r="B45" s="364" t="s">
        <v>1870</v>
      </c>
      <c r="C45" s="365"/>
      <c r="D45" s="368"/>
      <c r="E45" s="360"/>
      <c r="F45" s="333"/>
    </row>
    <row r="46" spans="2:6">
      <c r="B46" s="369" t="s">
        <v>1783</v>
      </c>
      <c r="C46" s="370"/>
      <c r="D46" s="371"/>
      <c r="E46" s="360"/>
      <c r="F46" s="333"/>
    </row>
    <row r="47" spans="2:6">
      <c r="B47" s="345"/>
      <c r="C47" s="345"/>
      <c r="D47" s="333"/>
      <c r="E47" s="333"/>
      <c r="F47" s="333"/>
    </row>
    <row r="48" spans="2:6">
      <c r="B48" s="333"/>
      <c r="C48" s="333"/>
      <c r="D48" s="333"/>
      <c r="E48" s="333"/>
      <c r="F48" s="333"/>
    </row>
    <row r="49" spans="1:6" s="319" customFormat="1">
      <c r="A49" s="318" t="s">
        <v>1800</v>
      </c>
      <c r="B49" s="372" t="s">
        <v>1801</v>
      </c>
      <c r="C49" s="373"/>
      <c r="D49" s="373"/>
      <c r="E49" s="373"/>
      <c r="F49" s="373"/>
    </row>
    <row r="50" spans="1:6" s="319" customFormat="1">
      <c r="A50" s="318"/>
      <c r="B50" s="372"/>
      <c r="C50" s="373"/>
      <c r="D50" s="373"/>
      <c r="E50" s="373"/>
      <c r="F50" s="373"/>
    </row>
    <row r="51" spans="1:6" s="319" customFormat="1">
      <c r="A51" s="318"/>
      <c r="B51" s="631" t="s">
        <v>1802</v>
      </c>
      <c r="C51" s="631"/>
      <c r="D51" s="374">
        <v>0.5750360039600787</v>
      </c>
      <c r="E51" s="375"/>
      <c r="F51" s="373"/>
    </row>
    <row r="52" spans="1:6">
      <c r="B52" s="330"/>
      <c r="C52" s="330"/>
      <c r="D52" s="330"/>
      <c r="E52" s="632"/>
      <c r="F52" s="632"/>
    </row>
    <row r="53" spans="1:6">
      <c r="B53" s="335"/>
      <c r="C53" s="376" t="s">
        <v>1803</v>
      </c>
      <c r="D53" s="377" t="s">
        <v>1773</v>
      </c>
      <c r="E53" s="324"/>
      <c r="F53" s="324"/>
    </row>
    <row r="54" spans="1:6">
      <c r="B54" s="378" t="s">
        <v>1804</v>
      </c>
      <c r="C54" s="379" t="s">
        <v>1762</v>
      </c>
      <c r="D54" s="380">
        <v>0.16859750151075958</v>
      </c>
      <c r="E54" s="325"/>
      <c r="F54" s="324"/>
    </row>
    <row r="55" spans="1:6">
      <c r="B55" s="381"/>
      <c r="C55" s="382" t="s">
        <v>1763</v>
      </c>
      <c r="D55" s="383">
        <v>0.13924427093869965</v>
      </c>
      <c r="E55" s="326"/>
    </row>
    <row r="56" spans="1:6">
      <c r="B56" s="381"/>
      <c r="C56" s="382" t="s">
        <v>1765</v>
      </c>
      <c r="D56" s="383">
        <v>0.18774475165752211</v>
      </c>
      <c r="E56" s="324"/>
      <c r="F56" s="324"/>
    </row>
    <row r="57" spans="1:6">
      <c r="B57" s="381"/>
      <c r="C57" s="382" t="s">
        <v>1767</v>
      </c>
      <c r="D57" s="383">
        <v>0.23532072218178973</v>
      </c>
      <c r="E57" s="324"/>
      <c r="F57" s="324"/>
    </row>
    <row r="58" spans="1:6">
      <c r="B58" s="381"/>
      <c r="C58" s="382" t="s">
        <v>1768</v>
      </c>
      <c r="D58" s="383">
        <v>0.21332299375252922</v>
      </c>
      <c r="E58" s="324"/>
      <c r="F58" s="324"/>
    </row>
    <row r="59" spans="1:6">
      <c r="B59" s="381"/>
      <c r="C59" s="382" t="s">
        <v>1770</v>
      </c>
      <c r="D59" s="383">
        <v>5.5769759958698484E-2</v>
      </c>
      <c r="E59" s="324"/>
      <c r="F59" s="324"/>
    </row>
    <row r="60" spans="1:6">
      <c r="B60" s="381"/>
      <c r="C60" s="382" t="s">
        <v>1805</v>
      </c>
      <c r="D60" s="383">
        <v>0</v>
      </c>
      <c r="E60" s="324"/>
      <c r="F60" s="324"/>
    </row>
    <row r="61" spans="1:6">
      <c r="B61" s="381"/>
      <c r="C61" s="382" t="s">
        <v>1806</v>
      </c>
      <c r="D61" s="383">
        <v>0</v>
      </c>
      <c r="E61" s="324"/>
      <c r="F61" s="324"/>
    </row>
    <row r="62" spans="1:6">
      <c r="B62" s="381"/>
      <c r="C62" s="382" t="s">
        <v>1807</v>
      </c>
      <c r="D62" s="383">
        <v>0</v>
      </c>
      <c r="E62" s="324"/>
      <c r="F62" s="324"/>
    </row>
    <row r="63" spans="1:6">
      <c r="B63" s="384"/>
      <c r="C63" s="385" t="s">
        <v>1808</v>
      </c>
      <c r="D63" s="386">
        <v>0</v>
      </c>
      <c r="E63" s="324"/>
      <c r="F63" s="324"/>
    </row>
    <row r="64" spans="1:6">
      <c r="B64" s="333"/>
      <c r="C64" s="333"/>
      <c r="D64" s="333"/>
      <c r="E64" s="333"/>
      <c r="F64" s="333"/>
    </row>
    <row r="65" spans="1:6">
      <c r="B65" s="333"/>
      <c r="C65" s="333"/>
      <c r="D65" s="333"/>
      <c r="E65" s="333"/>
      <c r="F65" s="333"/>
    </row>
    <row r="66" spans="1:6" s="319" customFormat="1">
      <c r="A66" s="318" t="s">
        <v>1757</v>
      </c>
      <c r="B66" s="372" t="s">
        <v>1960</v>
      </c>
      <c r="C66" s="373"/>
      <c r="D66" s="373"/>
      <c r="E66" s="373"/>
      <c r="F66" s="373"/>
    </row>
    <row r="67" spans="1:6" s="319" customFormat="1">
      <c r="A67" s="318"/>
      <c r="B67" s="372"/>
      <c r="C67" s="373"/>
      <c r="D67" s="373"/>
      <c r="E67" s="373"/>
      <c r="F67" s="373"/>
    </row>
    <row r="68" spans="1:6" s="319" customFormat="1">
      <c r="A68" s="318"/>
      <c r="B68" s="633" t="s">
        <v>1759</v>
      </c>
      <c r="C68" s="634"/>
      <c r="D68" s="387">
        <v>0.56034086499974667</v>
      </c>
      <c r="F68" s="373"/>
    </row>
    <row r="69" spans="1:6" s="319" customFormat="1">
      <c r="A69" s="318"/>
      <c r="B69" s="372"/>
      <c r="C69" s="373"/>
      <c r="D69" s="373"/>
      <c r="E69" s="373"/>
      <c r="F69" s="373"/>
    </row>
    <row r="70" spans="1:6">
      <c r="B70" s="335"/>
      <c r="C70" s="388" t="s">
        <v>1803</v>
      </c>
      <c r="D70" s="377" t="s">
        <v>713</v>
      </c>
      <c r="E70" s="377" t="s">
        <v>714</v>
      </c>
      <c r="F70" s="377" t="s">
        <v>541</v>
      </c>
    </row>
    <row r="71" spans="1:6">
      <c r="B71" s="378" t="s">
        <v>1804</v>
      </c>
      <c r="C71" s="379" t="s">
        <v>1762</v>
      </c>
      <c r="D71" s="389">
        <v>136044382.77000007</v>
      </c>
      <c r="E71" s="390">
        <v>1617</v>
      </c>
      <c r="F71" s="391">
        <v>0.18250814522297781</v>
      </c>
    </row>
    <row r="72" spans="1:6">
      <c r="B72" s="381"/>
      <c r="C72" s="382" t="s">
        <v>1763</v>
      </c>
      <c r="D72" s="392">
        <v>108912021.16999997</v>
      </c>
      <c r="E72" s="390">
        <v>1002</v>
      </c>
      <c r="F72" s="391">
        <v>0.14610916357956127</v>
      </c>
    </row>
    <row r="73" spans="1:6">
      <c r="B73" s="381"/>
      <c r="C73" s="382" t="s">
        <v>1765</v>
      </c>
      <c r="D73" s="392">
        <v>150750493.5700002</v>
      </c>
      <c r="E73" s="390">
        <v>1178</v>
      </c>
      <c r="F73" s="391">
        <v>0.20223689073163462</v>
      </c>
    </row>
    <row r="74" spans="1:6">
      <c r="B74" s="381"/>
      <c r="C74" s="382" t="s">
        <v>1767</v>
      </c>
      <c r="D74" s="392">
        <v>194770707.60999966</v>
      </c>
      <c r="E74" s="390">
        <v>1318</v>
      </c>
      <c r="F74" s="391">
        <v>0.26129149815589953</v>
      </c>
    </row>
    <row r="75" spans="1:6">
      <c r="B75" s="381"/>
      <c r="C75" s="382" t="s">
        <v>1768</v>
      </c>
      <c r="D75" s="392">
        <v>121201568.36999992</v>
      </c>
      <c r="E75" s="390">
        <v>747</v>
      </c>
      <c r="F75" s="391">
        <v>0.16259600720686637</v>
      </c>
    </row>
    <row r="76" spans="1:6">
      <c r="B76" s="381"/>
      <c r="C76" s="382" t="s">
        <v>1770</v>
      </c>
      <c r="D76" s="392">
        <v>33736230.319999993</v>
      </c>
      <c r="E76" s="390">
        <v>182</v>
      </c>
      <c r="F76" s="391">
        <v>4.5258295103060522E-2</v>
      </c>
    </row>
    <row r="77" spans="1:6">
      <c r="B77" s="381"/>
      <c r="C77" s="382" t="s">
        <v>1805</v>
      </c>
      <c r="D77" s="392">
        <v>0</v>
      </c>
      <c r="E77" s="390">
        <v>0</v>
      </c>
      <c r="F77" s="391">
        <v>0</v>
      </c>
    </row>
    <row r="78" spans="1:6">
      <c r="B78" s="381"/>
      <c r="C78" s="382" t="s">
        <v>1806</v>
      </c>
      <c r="D78" s="392">
        <v>0</v>
      </c>
      <c r="E78" s="390">
        <v>0</v>
      </c>
      <c r="F78" s="391">
        <v>0</v>
      </c>
    </row>
    <row r="79" spans="1:6">
      <c r="B79" s="381"/>
      <c r="C79" s="382" t="s">
        <v>1807</v>
      </c>
      <c r="D79" s="392">
        <v>0</v>
      </c>
      <c r="E79" s="390">
        <v>0</v>
      </c>
      <c r="F79" s="391">
        <v>0</v>
      </c>
    </row>
    <row r="80" spans="1:6">
      <c r="B80" s="384"/>
      <c r="C80" s="385" t="s">
        <v>1808</v>
      </c>
      <c r="D80" s="393">
        <v>0</v>
      </c>
      <c r="E80" s="390">
        <v>0</v>
      </c>
      <c r="F80" s="391">
        <v>0</v>
      </c>
    </row>
    <row r="81" spans="1:6">
      <c r="B81" s="345"/>
      <c r="C81" s="345"/>
      <c r="D81" s="394"/>
      <c r="E81" s="333"/>
      <c r="F81" s="333"/>
    </row>
    <row r="82" spans="1:6">
      <c r="B82" s="345"/>
      <c r="C82" s="345"/>
      <c r="D82" s="333"/>
      <c r="E82" s="333"/>
      <c r="F82" s="333"/>
    </row>
    <row r="83" spans="1:6">
      <c r="A83" s="318" t="s">
        <v>1961</v>
      </c>
      <c r="B83" s="372" t="s">
        <v>1962</v>
      </c>
      <c r="C83" s="333"/>
      <c r="D83" s="333"/>
      <c r="E83" s="333"/>
      <c r="F83" s="333"/>
    </row>
    <row r="84" spans="1:6">
      <c r="B84" s="372"/>
      <c r="C84" s="333"/>
      <c r="D84" s="333"/>
      <c r="E84" s="333"/>
      <c r="F84" s="333"/>
    </row>
    <row r="85" spans="1:6">
      <c r="B85" s="330"/>
      <c r="C85" s="333"/>
      <c r="D85" s="330"/>
      <c r="E85" s="377" t="s">
        <v>1773</v>
      </c>
      <c r="F85" s="346"/>
    </row>
    <row r="86" spans="1:6">
      <c r="A86" s="396"/>
      <c r="B86" s="397" t="s">
        <v>1963</v>
      </c>
      <c r="C86" s="398"/>
      <c r="D86" s="398"/>
      <c r="E86" s="399"/>
      <c r="F86" s="330"/>
    </row>
    <row r="87" spans="1:6">
      <c r="A87" s="396"/>
      <c r="B87" s="400" t="s">
        <v>1964</v>
      </c>
      <c r="C87" s="401"/>
      <c r="D87" s="401"/>
      <c r="E87" s="402">
        <v>1</v>
      </c>
      <c r="F87" s="330"/>
    </row>
    <row r="88" spans="1:6">
      <c r="A88" s="396"/>
      <c r="B88" s="403"/>
      <c r="C88" s="404"/>
      <c r="D88" s="405" t="s">
        <v>1965</v>
      </c>
      <c r="E88" s="406">
        <f>SUM(E86:E87)</f>
        <v>1</v>
      </c>
      <c r="F88" s="330"/>
    </row>
    <row r="89" spans="1:6">
      <c r="B89" s="407" t="s">
        <v>1966</v>
      </c>
      <c r="C89" s="635" t="s">
        <v>1967</v>
      </c>
      <c r="D89" s="636"/>
      <c r="E89" s="399">
        <v>0</v>
      </c>
      <c r="F89" s="330"/>
    </row>
    <row r="90" spans="1:6">
      <c r="B90" s="408"/>
      <c r="C90" s="637" t="s">
        <v>1968</v>
      </c>
      <c r="D90" s="638" t="s">
        <v>1969</v>
      </c>
      <c r="E90" s="399">
        <v>0</v>
      </c>
      <c r="F90" s="330"/>
    </row>
    <row r="91" spans="1:6">
      <c r="B91" s="408"/>
      <c r="C91" s="637" t="s">
        <v>1970</v>
      </c>
      <c r="D91" s="638" t="s">
        <v>1969</v>
      </c>
      <c r="E91" s="399">
        <v>0</v>
      </c>
      <c r="F91" s="330"/>
    </row>
    <row r="92" spans="1:6">
      <c r="B92" s="409"/>
      <c r="C92" s="629" t="s">
        <v>1870</v>
      </c>
      <c r="D92" s="630" t="s">
        <v>1969</v>
      </c>
      <c r="E92" s="399">
        <v>0</v>
      </c>
      <c r="F92" s="330"/>
    </row>
    <row r="93" spans="1:6">
      <c r="B93" s="342"/>
      <c r="C93" s="410"/>
      <c r="D93" s="411" t="s">
        <v>1971</v>
      </c>
      <c r="E93" s="412">
        <f>SUM(E89:E92)</f>
        <v>0</v>
      </c>
      <c r="F93" s="330"/>
    </row>
    <row r="94" spans="1:6">
      <c r="B94" s="413"/>
      <c r="C94" s="333"/>
      <c r="D94" s="333"/>
      <c r="E94" s="330"/>
      <c r="F94" s="333"/>
    </row>
    <row r="95" spans="1:6">
      <c r="B95" s="413"/>
      <c r="C95" s="333"/>
      <c r="D95" s="333"/>
      <c r="E95" s="333"/>
      <c r="F95" s="333"/>
    </row>
    <row r="96" spans="1:6">
      <c r="A96" s="332" t="s">
        <v>1772</v>
      </c>
      <c r="B96" s="343" t="s">
        <v>1972</v>
      </c>
      <c r="C96" s="333"/>
      <c r="D96" s="333"/>
      <c r="E96" s="333"/>
      <c r="F96" s="333"/>
    </row>
    <row r="97" spans="1:6">
      <c r="B97" s="343"/>
      <c r="C97" s="333"/>
      <c r="D97" s="333"/>
      <c r="E97" s="333"/>
      <c r="F97" s="333"/>
    </row>
    <row r="98" spans="1:6">
      <c r="B98" s="344" t="s">
        <v>1973</v>
      </c>
      <c r="C98" s="377" t="s">
        <v>1773</v>
      </c>
      <c r="D98" s="346"/>
      <c r="E98" s="346"/>
      <c r="F98" s="333"/>
    </row>
    <row r="99" spans="1:6">
      <c r="B99" s="414" t="s">
        <v>1774</v>
      </c>
      <c r="C99" s="415">
        <v>0.22823002287106434</v>
      </c>
      <c r="D99" s="416"/>
      <c r="E99" s="330"/>
    </row>
    <row r="100" spans="1:6">
      <c r="B100" s="417" t="s">
        <v>1775</v>
      </c>
      <c r="C100" s="418">
        <v>0.46632959705861249</v>
      </c>
      <c r="D100" s="416"/>
      <c r="E100" s="330"/>
      <c r="F100" s="333"/>
    </row>
    <row r="101" spans="1:6">
      <c r="B101" s="417" t="s">
        <v>1776</v>
      </c>
      <c r="C101" s="418">
        <v>0.29050698005859343</v>
      </c>
      <c r="D101" s="416"/>
      <c r="E101" s="330"/>
      <c r="F101" s="333"/>
    </row>
    <row r="102" spans="1:6">
      <c r="B102" s="417" t="s">
        <v>1777</v>
      </c>
      <c r="C102" s="418">
        <v>5.8174552173667106E-3</v>
      </c>
      <c r="D102" s="416"/>
      <c r="E102" s="330"/>
      <c r="F102" s="333"/>
    </row>
    <row r="103" spans="1:6">
      <c r="B103" s="419" t="s">
        <v>1778</v>
      </c>
      <c r="C103" s="420">
        <v>9.1159447943633155E-3</v>
      </c>
      <c r="D103" s="416"/>
      <c r="E103" s="330"/>
      <c r="F103" s="333"/>
    </row>
    <row r="104" spans="1:6">
      <c r="B104" s="330"/>
      <c r="C104" s="330"/>
      <c r="D104" s="330"/>
      <c r="E104" s="330"/>
      <c r="F104" s="333"/>
    </row>
    <row r="105" spans="1:6">
      <c r="B105" s="333"/>
      <c r="C105" s="333"/>
      <c r="D105" s="333"/>
      <c r="E105" s="333"/>
      <c r="F105" s="333"/>
    </row>
    <row r="106" spans="1:6">
      <c r="A106" s="318" t="s">
        <v>1974</v>
      </c>
      <c r="B106" s="343" t="s">
        <v>1975</v>
      </c>
      <c r="C106" s="333"/>
      <c r="D106" s="333"/>
      <c r="E106" s="333"/>
      <c r="F106" s="333"/>
    </row>
    <row r="107" spans="1:6">
      <c r="B107" s="343"/>
      <c r="C107" s="333"/>
      <c r="D107" s="333"/>
      <c r="E107" s="333"/>
      <c r="F107" s="333"/>
    </row>
    <row r="108" spans="1:6">
      <c r="B108" s="330"/>
      <c r="C108" s="377" t="s">
        <v>1773</v>
      </c>
      <c r="D108" s="378"/>
      <c r="E108" s="333"/>
      <c r="F108" s="333"/>
    </row>
    <row r="109" spans="1:6">
      <c r="A109" s="421" t="s">
        <v>1750</v>
      </c>
      <c r="B109" s="422" t="s">
        <v>802</v>
      </c>
      <c r="C109" s="415">
        <v>0.957712502171428</v>
      </c>
      <c r="D109" s="423"/>
      <c r="E109" s="333"/>
      <c r="F109" s="333"/>
    </row>
    <row r="110" spans="1:6">
      <c r="A110" s="421" t="s">
        <v>1766</v>
      </c>
      <c r="B110" s="424" t="s">
        <v>1781</v>
      </c>
      <c r="C110" s="415">
        <v>1.9116777500391161E-2</v>
      </c>
      <c r="D110" s="423"/>
      <c r="E110" s="333"/>
      <c r="F110" s="333"/>
    </row>
    <row r="111" spans="1:6">
      <c r="A111" s="421" t="s">
        <v>1779</v>
      </c>
      <c r="B111" s="424" t="s">
        <v>1782</v>
      </c>
      <c r="C111" s="415">
        <v>1.3469225479755643E-2</v>
      </c>
      <c r="D111" s="423"/>
      <c r="E111" s="333"/>
      <c r="F111" s="333"/>
    </row>
    <row r="112" spans="1:6">
      <c r="A112" s="421" t="s">
        <v>1780</v>
      </c>
      <c r="B112" s="424" t="s">
        <v>121</v>
      </c>
      <c r="C112" s="415">
        <v>9.7014948484258588E-3</v>
      </c>
      <c r="D112" s="423"/>
      <c r="E112" s="333"/>
      <c r="F112" s="333"/>
    </row>
    <row r="113" spans="1:6">
      <c r="A113" s="421"/>
      <c r="B113" s="425" t="s">
        <v>1783</v>
      </c>
      <c r="C113" s="415">
        <v>0</v>
      </c>
      <c r="D113" s="423"/>
      <c r="E113" s="333"/>
      <c r="F113" s="333"/>
    </row>
    <row r="114" spans="1:6" s="333" customFormat="1">
      <c r="A114" s="332"/>
      <c r="D114" s="330"/>
    </row>
    <row r="115" spans="1:6">
      <c r="B115" s="333"/>
      <c r="C115" s="333"/>
      <c r="D115" s="333"/>
      <c r="E115" s="333"/>
      <c r="F115" s="333"/>
    </row>
    <row r="116" spans="1:6">
      <c r="A116" s="332" t="s">
        <v>1976</v>
      </c>
      <c r="B116" s="343" t="s">
        <v>1977</v>
      </c>
      <c r="C116" s="333"/>
      <c r="D116" s="333"/>
      <c r="E116" s="333"/>
      <c r="F116" s="333"/>
    </row>
    <row r="117" spans="1:6">
      <c r="B117" s="333"/>
      <c r="C117" s="333"/>
      <c r="D117" s="333"/>
      <c r="E117" s="333"/>
      <c r="F117" s="333"/>
    </row>
    <row r="118" spans="1:6">
      <c r="B118" s="330"/>
      <c r="C118" s="344" t="s">
        <v>1773</v>
      </c>
      <c r="D118" s="378"/>
      <c r="E118" s="333"/>
      <c r="F118" s="333"/>
    </row>
    <row r="119" spans="1:6">
      <c r="B119" s="422" t="s">
        <v>682</v>
      </c>
      <c r="C119" s="426">
        <v>1</v>
      </c>
      <c r="D119" s="381"/>
      <c r="E119" s="333"/>
      <c r="F119" s="333"/>
    </row>
    <row r="120" spans="1:6">
      <c r="B120" s="424" t="s">
        <v>1978</v>
      </c>
      <c r="C120" s="368"/>
      <c r="D120" s="381"/>
      <c r="E120" s="333"/>
      <c r="F120" s="333"/>
    </row>
    <row r="121" spans="1:6">
      <c r="B121" s="424" t="s">
        <v>1979</v>
      </c>
      <c r="C121" s="368"/>
      <c r="D121" s="381"/>
      <c r="E121" s="333"/>
      <c r="F121" s="333"/>
    </row>
    <row r="122" spans="1:6">
      <c r="B122" s="424" t="s">
        <v>121</v>
      </c>
      <c r="C122" s="368"/>
      <c r="D122" s="330"/>
      <c r="E122" s="333"/>
      <c r="F122" s="333"/>
    </row>
    <row r="123" spans="1:6">
      <c r="B123" s="425" t="s">
        <v>1783</v>
      </c>
      <c r="C123" s="371"/>
      <c r="D123" s="330"/>
      <c r="E123" s="333"/>
      <c r="F123" s="333"/>
    </row>
    <row r="124" spans="1:6">
      <c r="B124" s="333"/>
      <c r="C124" s="333"/>
      <c r="D124" s="333"/>
      <c r="E124" s="333"/>
      <c r="F124" s="333"/>
    </row>
    <row r="125" spans="1:6">
      <c r="B125" s="333"/>
      <c r="C125" s="333"/>
      <c r="D125" s="333"/>
      <c r="E125" s="333"/>
      <c r="F125" s="333"/>
    </row>
    <row r="126" spans="1:6">
      <c r="A126" s="318" t="s">
        <v>1980</v>
      </c>
      <c r="B126" s="331" t="s">
        <v>1981</v>
      </c>
      <c r="C126" s="333"/>
      <c r="D126" s="333"/>
      <c r="E126" s="333"/>
      <c r="F126" s="333"/>
    </row>
    <row r="127" spans="1:6">
      <c r="B127" s="333"/>
      <c r="C127" s="333"/>
      <c r="D127" s="333"/>
      <c r="E127" s="333"/>
      <c r="F127" s="333"/>
    </row>
    <row r="128" spans="1:6">
      <c r="B128" s="330"/>
      <c r="C128" s="344" t="s">
        <v>1773</v>
      </c>
      <c r="D128" s="333"/>
      <c r="E128" s="333"/>
      <c r="F128" s="333"/>
    </row>
    <row r="129" spans="1:6">
      <c r="B129" s="422" t="s">
        <v>1784</v>
      </c>
      <c r="C129" s="426">
        <v>1</v>
      </c>
      <c r="E129" s="333"/>
      <c r="F129" s="333"/>
    </row>
    <row r="130" spans="1:6">
      <c r="B130" s="424" t="s">
        <v>1785</v>
      </c>
      <c r="C130" s="368"/>
      <c r="D130" s="333"/>
      <c r="E130" s="333"/>
      <c r="F130" s="333"/>
    </row>
    <row r="131" spans="1:6">
      <c r="B131" s="424" t="s">
        <v>1786</v>
      </c>
      <c r="C131" s="368"/>
      <c r="D131" s="333"/>
      <c r="E131" s="333"/>
      <c r="F131" s="333"/>
    </row>
    <row r="132" spans="1:6">
      <c r="B132" s="424" t="s">
        <v>121</v>
      </c>
      <c r="C132" s="368"/>
      <c r="D132" s="333"/>
      <c r="E132" s="333"/>
      <c r="F132" s="333"/>
    </row>
    <row r="133" spans="1:6">
      <c r="B133" s="425" t="s">
        <v>1783</v>
      </c>
      <c r="C133" s="371"/>
      <c r="D133" s="333"/>
      <c r="E133" s="333"/>
      <c r="F133" s="333"/>
    </row>
    <row r="134" spans="1:6">
      <c r="B134" s="333"/>
      <c r="C134" s="333"/>
      <c r="D134" s="333"/>
      <c r="E134" s="333"/>
      <c r="F134" s="333"/>
    </row>
    <row r="135" spans="1:6" hidden="1">
      <c r="B135" s="333"/>
      <c r="C135" s="333"/>
      <c r="D135" s="333"/>
      <c r="E135" s="333"/>
      <c r="F135" s="333"/>
    </row>
    <row r="136" spans="1:6" hidden="1">
      <c r="A136" s="332" t="s">
        <v>1982</v>
      </c>
      <c r="B136" s="372" t="s">
        <v>1983</v>
      </c>
      <c r="C136" s="333"/>
      <c r="D136" s="333"/>
      <c r="E136" s="333"/>
      <c r="F136" s="333"/>
    </row>
    <row r="137" spans="1:6" hidden="1">
      <c r="B137" s="333"/>
      <c r="C137" s="333"/>
      <c r="D137" s="333"/>
      <c r="E137" s="333"/>
      <c r="F137" s="333"/>
    </row>
    <row r="138" spans="1:6" hidden="1">
      <c r="B138" s="333"/>
      <c r="C138" s="333"/>
      <c r="D138" s="377" t="s">
        <v>1773</v>
      </c>
      <c r="E138" s="333"/>
      <c r="F138" s="333"/>
    </row>
    <row r="139" spans="1:6" hidden="1">
      <c r="B139" s="427" t="s">
        <v>1984</v>
      </c>
      <c r="C139" s="428"/>
      <c r="D139" s="429"/>
      <c r="E139" s="333"/>
      <c r="F139" s="333"/>
    </row>
    <row r="140" spans="1:6" hidden="1">
      <c r="B140" s="430" t="s">
        <v>1985</v>
      </c>
      <c r="C140" s="431"/>
      <c r="D140" s="432"/>
      <c r="E140" s="333"/>
      <c r="F140" s="333"/>
    </row>
    <row r="141" spans="1:6" hidden="1">
      <c r="B141" s="430" t="s">
        <v>1986</v>
      </c>
      <c r="C141" s="431"/>
      <c r="D141" s="432"/>
      <c r="E141" s="333"/>
      <c r="F141" s="333"/>
    </row>
    <row r="142" spans="1:6" hidden="1">
      <c r="B142" s="430" t="s">
        <v>1987</v>
      </c>
      <c r="C142" s="431"/>
      <c r="D142" s="432"/>
      <c r="E142" s="333"/>
      <c r="F142" s="333"/>
    </row>
    <row r="143" spans="1:6" hidden="1">
      <c r="B143" s="430" t="s">
        <v>1988</v>
      </c>
      <c r="C143" s="431"/>
      <c r="D143" s="432"/>
      <c r="E143" s="333"/>
      <c r="F143" s="333"/>
    </row>
    <row r="144" spans="1:6" hidden="1">
      <c r="B144" s="430" t="s">
        <v>1989</v>
      </c>
      <c r="C144" s="431"/>
      <c r="D144" s="432"/>
      <c r="E144" s="333"/>
      <c r="F144" s="333"/>
    </row>
    <row r="145" spans="1:6" hidden="1">
      <c r="B145" s="369" t="s">
        <v>1783</v>
      </c>
      <c r="C145" s="370"/>
      <c r="D145" s="433"/>
      <c r="E145" s="333"/>
      <c r="F145" s="333"/>
    </row>
    <row r="146" spans="1:6" hidden="1">
      <c r="B146" s="333"/>
      <c r="C146" s="333"/>
      <c r="D146" s="333"/>
      <c r="E146" s="333"/>
      <c r="F146" s="333"/>
    </row>
    <row r="147" spans="1:6" hidden="1">
      <c r="B147" s="330"/>
      <c r="C147" s="330"/>
      <c r="D147" s="330"/>
      <c r="E147" s="330"/>
      <c r="F147" s="330"/>
    </row>
    <row r="148" spans="1:6">
      <c r="A148" s="318" t="s">
        <v>1787</v>
      </c>
      <c r="B148" s="343" t="s">
        <v>1990</v>
      </c>
      <c r="C148" s="333"/>
      <c r="D148" s="333"/>
      <c r="E148" s="333"/>
      <c r="F148" s="330"/>
    </row>
    <row r="149" spans="1:6">
      <c r="B149" s="343"/>
      <c r="C149" s="333"/>
      <c r="D149" s="333"/>
      <c r="E149" s="333"/>
      <c r="F149" s="330"/>
    </row>
    <row r="150" spans="1:6">
      <c r="B150" s="427" t="s">
        <v>1788</v>
      </c>
      <c r="C150" s="434"/>
      <c r="D150" s="435">
        <v>6044</v>
      </c>
      <c r="E150" s="395"/>
      <c r="F150" s="395"/>
    </row>
    <row r="151" spans="1:6">
      <c r="B151" s="369" t="s">
        <v>1789</v>
      </c>
      <c r="C151" s="436"/>
      <c r="D151" s="437">
        <v>123331.46985605566</v>
      </c>
      <c r="E151" s="438"/>
      <c r="F151" s="439"/>
    </row>
    <row r="152" spans="1:6" s="333" customFormat="1">
      <c r="A152" s="332"/>
      <c r="B152" s="345"/>
      <c r="C152" s="346"/>
      <c r="D152" s="395"/>
      <c r="E152" s="395"/>
      <c r="F152" s="395"/>
    </row>
    <row r="153" spans="1:6" s="333" customFormat="1" ht="29">
      <c r="A153" s="332"/>
      <c r="B153" s="345"/>
      <c r="C153" s="346"/>
      <c r="D153" s="334" t="s">
        <v>1991</v>
      </c>
      <c r="E153" s="395"/>
      <c r="F153" s="395"/>
    </row>
    <row r="154" spans="1:6">
      <c r="B154" s="427" t="s">
        <v>1790</v>
      </c>
      <c r="C154" s="428"/>
      <c r="D154" s="440">
        <v>5.8811751240888241E-3</v>
      </c>
      <c r="E154" s="423"/>
      <c r="F154" s="330"/>
    </row>
    <row r="155" spans="1:6">
      <c r="B155" s="369" t="s">
        <v>1791</v>
      </c>
      <c r="C155" s="370"/>
      <c r="D155" s="441">
        <v>1.0809944238895664E-2</v>
      </c>
      <c r="E155" s="423"/>
      <c r="F155" s="330"/>
    </row>
    <row r="156" spans="1:6" s="333" customFormat="1">
      <c r="A156" s="332"/>
      <c r="B156" s="345"/>
      <c r="C156" s="345"/>
      <c r="D156" s="330"/>
      <c r="E156" s="330"/>
      <c r="F156" s="330"/>
    </row>
    <row r="157" spans="1:6" s="333" customFormat="1">
      <c r="A157" s="332"/>
      <c r="B157" s="345"/>
      <c r="C157" s="345"/>
      <c r="D157" s="330"/>
      <c r="E157" s="330"/>
      <c r="F157" s="330"/>
    </row>
    <row r="158" spans="1:6" ht="39" customHeight="1">
      <c r="A158" s="442"/>
      <c r="B158" s="443" t="s">
        <v>1992</v>
      </c>
      <c r="C158" s="444" t="s">
        <v>1792</v>
      </c>
      <c r="D158" s="444" t="s">
        <v>1793</v>
      </c>
      <c r="E158" s="444" t="s">
        <v>1993</v>
      </c>
      <c r="F158" s="445"/>
    </row>
    <row r="159" spans="1:6">
      <c r="A159" s="442"/>
      <c r="B159" s="446" t="s">
        <v>1794</v>
      </c>
      <c r="C159" s="447">
        <v>5373</v>
      </c>
      <c r="D159" s="447">
        <v>558822521.86000109</v>
      </c>
      <c r="E159" s="448">
        <f t="shared" ref="E159:E164" si="0">D159/$D$165</f>
        <v>0.74967933182453983</v>
      </c>
      <c r="F159" s="445"/>
    </row>
    <row r="160" spans="1:6">
      <c r="A160" s="442"/>
      <c r="B160" s="446" t="s">
        <v>1795</v>
      </c>
      <c r="C160" s="447">
        <v>619</v>
      </c>
      <c r="D160" s="447">
        <v>157825825.26999995</v>
      </c>
      <c r="E160" s="448">
        <f t="shared" si="0"/>
        <v>0.21172868774016934</v>
      </c>
      <c r="F160" s="445"/>
    </row>
    <row r="161" spans="1:6">
      <c r="A161" s="442"/>
      <c r="B161" s="446" t="s">
        <v>1796</v>
      </c>
      <c r="C161" s="447">
        <v>36</v>
      </c>
      <c r="D161" s="447">
        <v>16764781.02</v>
      </c>
      <c r="E161" s="448">
        <f t="shared" si="0"/>
        <v>2.2490521304377519E-2</v>
      </c>
      <c r="F161" s="445"/>
    </row>
    <row r="162" spans="1:6">
      <c r="A162" s="442"/>
      <c r="B162" s="446" t="s">
        <v>1797</v>
      </c>
      <c r="C162" s="447">
        <v>12</v>
      </c>
      <c r="D162" s="447">
        <v>8416945.2899999991</v>
      </c>
      <c r="E162" s="448">
        <f t="shared" si="0"/>
        <v>1.1291617059399265E-2</v>
      </c>
      <c r="F162" s="445"/>
    </row>
    <row r="163" spans="1:6">
      <c r="A163" s="442"/>
      <c r="B163" s="446" t="s">
        <v>1798</v>
      </c>
      <c r="C163" s="447">
        <v>4</v>
      </c>
      <c r="D163" s="447">
        <v>3585330.3699999996</v>
      </c>
      <c r="E163" s="448">
        <f t="shared" si="0"/>
        <v>4.8098420715140802E-3</v>
      </c>
      <c r="F163" s="445"/>
    </row>
    <row r="164" spans="1:6" ht="15" thickBot="1">
      <c r="A164" s="442"/>
      <c r="B164" s="449" t="s">
        <v>1799</v>
      </c>
      <c r="C164" s="447">
        <v>0</v>
      </c>
      <c r="D164" s="447">
        <v>0</v>
      </c>
      <c r="E164" s="448">
        <f t="shared" si="0"/>
        <v>0</v>
      </c>
      <c r="F164" s="445"/>
    </row>
    <row r="165" spans="1:6" ht="15" thickBot="1">
      <c r="A165" s="442"/>
      <c r="B165" s="450" t="s">
        <v>1994</v>
      </c>
      <c r="C165" s="451">
        <f>SUM(C159:C164)</f>
        <v>6044</v>
      </c>
      <c r="D165" s="451">
        <f>SUM(D159:D164)</f>
        <v>745415403.81000102</v>
      </c>
      <c r="E165" s="452">
        <f>SUM(E159:E164)</f>
        <v>1.0000000000000002</v>
      </c>
      <c r="F165" s="445"/>
    </row>
    <row r="166" spans="1:6" s="333" customFormat="1">
      <c r="A166" s="332"/>
      <c r="B166" s="345"/>
      <c r="C166" s="345"/>
      <c r="D166" s="330"/>
      <c r="E166" s="330"/>
      <c r="F166" s="330"/>
    </row>
    <row r="167" spans="1:6">
      <c r="B167" s="333"/>
      <c r="C167" s="333"/>
      <c r="D167" s="333"/>
      <c r="E167" s="333"/>
      <c r="F167" s="333"/>
    </row>
    <row r="168" spans="1:6" hidden="1">
      <c r="A168" s="318" t="s">
        <v>1995</v>
      </c>
      <c r="B168" s="372" t="s">
        <v>1996</v>
      </c>
      <c r="C168" s="333"/>
      <c r="D168" s="333"/>
      <c r="E168" s="333"/>
      <c r="F168" s="333"/>
    </row>
    <row r="169" spans="1:6" hidden="1">
      <c r="B169" s="372"/>
      <c r="C169" s="333"/>
      <c r="D169" s="333"/>
      <c r="E169" s="333"/>
      <c r="F169" s="333"/>
    </row>
    <row r="170" spans="1:6" hidden="1">
      <c r="B170" s="330"/>
      <c r="C170" s="449" t="s">
        <v>1885</v>
      </c>
      <c r="D170" s="449" t="s">
        <v>1997</v>
      </c>
      <c r="E170" s="449" t="s">
        <v>1998</v>
      </c>
      <c r="F170" s="333"/>
    </row>
    <row r="171" spans="1:6" hidden="1">
      <c r="B171" s="453" t="s">
        <v>1878</v>
      </c>
      <c r="C171" s="453"/>
      <c r="D171" s="453"/>
      <c r="E171" s="453"/>
      <c r="F171" s="333"/>
    </row>
    <row r="172" spans="1:6" s="333" customFormat="1" hidden="1">
      <c r="A172" s="332"/>
      <c r="B172" s="345"/>
      <c r="C172" s="330"/>
      <c r="D172" s="330"/>
      <c r="E172" s="330"/>
    </row>
    <row r="173" spans="1:6" hidden="1">
      <c r="B173" s="372"/>
      <c r="C173" s="333"/>
      <c r="D173" s="333"/>
      <c r="E173" s="333"/>
      <c r="F173" s="333"/>
    </row>
    <row r="174" spans="1:6" s="330" customFormat="1" hidden="1">
      <c r="A174" s="395"/>
      <c r="B174" s="454" t="s">
        <v>1999</v>
      </c>
      <c r="C174" s="410"/>
      <c r="D174" s="410"/>
      <c r="E174" s="410"/>
      <c r="F174" s="410"/>
    </row>
    <row r="175" spans="1:6" hidden="1">
      <c r="B175" s="456" t="s">
        <v>1678</v>
      </c>
      <c r="C175" s="457" t="s">
        <v>2000</v>
      </c>
      <c r="D175" s="457" t="s">
        <v>2001</v>
      </c>
      <c r="E175" s="458"/>
      <c r="F175" s="459" t="s">
        <v>1824</v>
      </c>
    </row>
    <row r="176" spans="1:6" hidden="1">
      <c r="B176" s="460"/>
      <c r="C176" s="461"/>
      <c r="D176" s="461"/>
      <c r="E176" s="344" t="s">
        <v>1828</v>
      </c>
      <c r="F176" s="344" t="s">
        <v>1829</v>
      </c>
    </row>
    <row r="177" spans="1:6" hidden="1">
      <c r="B177" s="414" t="s">
        <v>1746</v>
      </c>
      <c r="C177" s="462"/>
      <c r="D177" s="462"/>
      <c r="E177" s="462"/>
      <c r="F177" s="462"/>
    </row>
    <row r="178" spans="1:6" hidden="1">
      <c r="B178" s="463" t="s">
        <v>1747</v>
      </c>
      <c r="C178" s="464"/>
      <c r="D178" s="464"/>
      <c r="E178" s="464"/>
      <c r="F178" s="464"/>
    </row>
    <row r="179" spans="1:6" hidden="1">
      <c r="B179" s="463" t="s">
        <v>1748</v>
      </c>
      <c r="C179" s="464"/>
      <c r="D179" s="464"/>
      <c r="E179" s="464"/>
      <c r="F179" s="464"/>
    </row>
    <row r="180" spans="1:6" hidden="1">
      <c r="B180" s="419" t="s">
        <v>2008</v>
      </c>
      <c r="C180" s="465"/>
      <c r="D180" s="465"/>
      <c r="E180" s="465"/>
      <c r="F180" s="465"/>
    </row>
    <row r="181" spans="1:6" hidden="1">
      <c r="B181" s="333"/>
      <c r="C181" s="333"/>
      <c r="D181" s="333"/>
      <c r="E181" s="333"/>
      <c r="F181" s="333"/>
    </row>
    <row r="182" spans="1:6" hidden="1">
      <c r="B182" s="372"/>
      <c r="C182" s="333"/>
      <c r="D182" s="333"/>
      <c r="E182" s="333"/>
      <c r="F182" s="333"/>
    </row>
    <row r="183" spans="1:6" s="330" customFormat="1" hidden="1">
      <c r="A183" s="395"/>
      <c r="B183" s="454" t="s">
        <v>2009</v>
      </c>
      <c r="C183" s="410"/>
      <c r="D183" s="410"/>
      <c r="E183" s="410"/>
      <c r="F183" s="410"/>
    </row>
    <row r="184" spans="1:6" hidden="1">
      <c r="B184" s="456" t="s">
        <v>1678</v>
      </c>
      <c r="C184" s="457" t="s">
        <v>2000</v>
      </c>
      <c r="D184" s="457" t="s">
        <v>2001</v>
      </c>
      <c r="E184" s="458"/>
      <c r="F184" s="459" t="s">
        <v>1824</v>
      </c>
    </row>
    <row r="185" spans="1:6" hidden="1">
      <c r="B185" s="466"/>
      <c r="C185" s="461"/>
      <c r="D185" s="461"/>
      <c r="E185" s="344" t="s">
        <v>1828</v>
      </c>
      <c r="F185" s="344" t="s">
        <v>1829</v>
      </c>
    </row>
    <row r="186" spans="1:6" hidden="1">
      <c r="B186" s="414" t="s">
        <v>1746</v>
      </c>
      <c r="C186" s="462"/>
      <c r="D186" s="462"/>
      <c r="E186" s="462"/>
      <c r="F186" s="462"/>
    </row>
    <row r="187" spans="1:6" hidden="1">
      <c r="B187" s="463" t="s">
        <v>1747</v>
      </c>
      <c r="C187" s="464"/>
      <c r="D187" s="464"/>
      <c r="E187" s="464"/>
      <c r="F187" s="464"/>
    </row>
    <row r="188" spans="1:6" hidden="1">
      <c r="B188" s="463" t="s">
        <v>1748</v>
      </c>
      <c r="C188" s="464"/>
      <c r="D188" s="464"/>
      <c r="E188" s="464"/>
      <c r="F188" s="464"/>
    </row>
    <row r="189" spans="1:6" hidden="1">
      <c r="B189" s="419" t="s">
        <v>2008</v>
      </c>
      <c r="C189" s="465"/>
      <c r="D189" s="465"/>
      <c r="E189" s="465"/>
      <c r="F189" s="465"/>
    </row>
    <row r="190" spans="1:6" hidden="1">
      <c r="B190" s="333"/>
      <c r="C190" s="333"/>
      <c r="D190" s="333"/>
      <c r="E190" s="333"/>
      <c r="F190" s="333"/>
    </row>
    <row r="191" spans="1:6">
      <c r="B191" s="333"/>
      <c r="C191" s="333"/>
      <c r="D191" s="333"/>
      <c r="E191" s="333"/>
      <c r="F191" s="333"/>
    </row>
    <row r="192" spans="1:6">
      <c r="B192" s="333"/>
      <c r="C192" s="333"/>
      <c r="D192" s="333"/>
      <c r="E192" s="333"/>
      <c r="F192" s="333"/>
    </row>
    <row r="193" spans="2:6">
      <c r="B193" s="333"/>
      <c r="C193" s="333"/>
      <c r="D193" s="333"/>
      <c r="E193" s="333"/>
      <c r="F193" s="333"/>
    </row>
  </sheetData>
  <mergeCells count="7">
    <mergeCell ref="E52:F52"/>
    <mergeCell ref="C92:D92"/>
    <mergeCell ref="B51:C51"/>
    <mergeCell ref="B68:C68"/>
    <mergeCell ref="C89:D89"/>
    <mergeCell ref="C90:D90"/>
    <mergeCell ref="C91:D91"/>
  </mergeCells>
  <pageMargins left="0.23622047244094491" right="7.874015748031496E-2" top="0.94488188976377963" bottom="0.47244094488188981" header="0.51181102362204722" footer="0.51181102362204722"/>
  <pageSetup paperSize="9" scale="57" firstPageNumber="5" fitToHeight="0" orientation="portrait" useFirstPageNumber="1" r:id="rId1"/>
  <headerFooter alignWithMargins="0">
    <oddFooter>&amp;L&amp;G&amp;CPage &amp;P de 13&amp;R&amp;D</oddFooter>
  </headerFooter>
  <rowBreaks count="2" manualBreakCount="2">
    <brk id="82" max="12" man="1"/>
    <brk id="167" max="12"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0A227-2447-4CCD-9E31-7E9AF2F43262}">
  <sheetPr>
    <tabColor theme="3"/>
  </sheetPr>
  <dimension ref="A1:I126"/>
  <sheetViews>
    <sheetView view="pageBreakPreview" zoomScale="80" zoomScaleNormal="85" zoomScaleSheetLayoutView="80" workbookViewId="0"/>
  </sheetViews>
  <sheetFormatPr baseColWidth="10" defaultColWidth="11.453125" defaultRowHeight="14.5"/>
  <cols>
    <col min="1" max="1" width="7.453125" style="318" customWidth="1"/>
    <col min="2" max="16384" width="11.453125" style="316"/>
  </cols>
  <sheetData>
    <row r="1" spans="1:9" s="314" customFormat="1" ht="20.25" customHeight="1">
      <c r="A1" s="311"/>
      <c r="B1" s="312" t="s">
        <v>1811</v>
      </c>
      <c r="C1" s="313"/>
      <c r="D1" s="313"/>
      <c r="E1" s="313"/>
      <c r="F1" s="313"/>
      <c r="G1" s="313"/>
      <c r="H1" s="311"/>
      <c r="I1" s="312"/>
    </row>
    <row r="2" spans="1:9">
      <c r="A2" s="315"/>
    </row>
    <row r="3" spans="1:9">
      <c r="A3" s="317" t="s">
        <v>2010</v>
      </c>
    </row>
    <row r="4" spans="1:9">
      <c r="B4" s="316" t="s">
        <v>2011</v>
      </c>
    </row>
    <row r="5" spans="1:9">
      <c r="B5" s="316" t="s">
        <v>2012</v>
      </c>
    </row>
    <row r="6" spans="1:9">
      <c r="B6" s="316" t="s">
        <v>2013</v>
      </c>
    </row>
    <row r="8" spans="1:9" s="314" customFormat="1" ht="20.25" customHeight="1">
      <c r="A8" s="311"/>
      <c r="B8" s="312" t="s">
        <v>2014</v>
      </c>
      <c r="C8" s="313"/>
      <c r="D8" s="313"/>
      <c r="E8" s="313"/>
      <c r="F8" s="313"/>
      <c r="G8" s="313"/>
      <c r="H8" s="311"/>
      <c r="I8" s="312"/>
    </row>
    <row r="10" spans="1:9">
      <c r="A10" s="318" t="s">
        <v>1823</v>
      </c>
      <c r="B10" s="316" t="s">
        <v>2015</v>
      </c>
    </row>
    <row r="12" spans="1:9">
      <c r="A12" s="318" t="s">
        <v>1834</v>
      </c>
      <c r="B12" s="319" t="s">
        <v>2016</v>
      </c>
    </row>
    <row r="13" spans="1:9">
      <c r="B13" s="316" t="s">
        <v>2017</v>
      </c>
    </row>
    <row r="14" spans="1:9">
      <c r="B14" s="316" t="s">
        <v>2018</v>
      </c>
    </row>
    <row r="15" spans="1:9">
      <c r="B15" s="316" t="s">
        <v>2019</v>
      </c>
    </row>
    <row r="16" spans="1:9">
      <c r="B16" s="316" t="s">
        <v>2020</v>
      </c>
    </row>
    <row r="17" spans="1:2">
      <c r="B17" s="316" t="s">
        <v>2021</v>
      </c>
    </row>
    <row r="18" spans="1:2">
      <c r="B18" s="316" t="s">
        <v>2022</v>
      </c>
    </row>
    <row r="19" spans="1:2">
      <c r="B19" s="316" t="s">
        <v>2023</v>
      </c>
    </row>
    <row r="21" spans="1:2">
      <c r="A21" s="318" t="s">
        <v>1843</v>
      </c>
      <c r="B21" s="319" t="s">
        <v>1844</v>
      </c>
    </row>
    <row r="22" spans="1:2">
      <c r="B22" s="320" t="s">
        <v>1809</v>
      </c>
    </row>
    <row r="23" spans="1:2">
      <c r="A23" s="318" t="s">
        <v>1853</v>
      </c>
      <c r="B23" s="319" t="s">
        <v>1854</v>
      </c>
    </row>
    <row r="25" spans="1:2">
      <c r="B25" s="321" t="s">
        <v>2024</v>
      </c>
    </row>
    <row r="26" spans="1:2">
      <c r="B26" s="316" t="s">
        <v>2025</v>
      </c>
    </row>
    <row r="27" spans="1:2">
      <c r="B27" s="316" t="s">
        <v>2026</v>
      </c>
    </row>
    <row r="28" spans="1:2">
      <c r="B28" s="316" t="s">
        <v>2027</v>
      </c>
    </row>
    <row r="30" spans="1:2">
      <c r="B30" s="321" t="s">
        <v>2028</v>
      </c>
    </row>
    <row r="31" spans="1:2">
      <c r="B31" s="316" t="s">
        <v>2029</v>
      </c>
    </row>
    <row r="32" spans="1:2">
      <c r="B32" s="316" t="s">
        <v>2030</v>
      </c>
    </row>
    <row r="33" spans="1:2">
      <c r="B33" s="316" t="s">
        <v>2031</v>
      </c>
    </row>
    <row r="35" spans="1:2">
      <c r="B35" s="321" t="s">
        <v>2032</v>
      </c>
    </row>
    <row r="36" spans="1:2">
      <c r="B36" s="316" t="s">
        <v>2033</v>
      </c>
    </row>
    <row r="37" spans="1:2">
      <c r="B37" s="316" t="s">
        <v>2034</v>
      </c>
    </row>
    <row r="38" spans="1:2">
      <c r="B38" s="316" t="s">
        <v>2035</v>
      </c>
    </row>
    <row r="39" spans="1:2">
      <c r="B39" s="316" t="s">
        <v>2036</v>
      </c>
    </row>
    <row r="40" spans="1:2">
      <c r="B40" s="316" t="s">
        <v>2037</v>
      </c>
    </row>
    <row r="41" spans="1:2">
      <c r="B41" s="316" t="s">
        <v>2038</v>
      </c>
    </row>
    <row r="42" spans="1:2">
      <c r="B42" s="316" t="s">
        <v>2039</v>
      </c>
    </row>
    <row r="44" spans="1:2">
      <c r="A44" s="318" t="s">
        <v>1864</v>
      </c>
      <c r="B44" s="319" t="s">
        <v>1865</v>
      </c>
    </row>
    <row r="46" spans="1:2">
      <c r="B46" s="316" t="s">
        <v>2040</v>
      </c>
    </row>
    <row r="47" spans="1:2">
      <c r="B47" s="320" t="s">
        <v>2041</v>
      </c>
    </row>
    <row r="48" spans="1:2">
      <c r="B48" s="320" t="s">
        <v>2042</v>
      </c>
    </row>
    <row r="49" spans="1:2">
      <c r="B49" s="320" t="s">
        <v>2043</v>
      </c>
    </row>
    <row r="51" spans="1:2">
      <c r="B51" s="316" t="s">
        <v>2044</v>
      </c>
    </row>
    <row r="52" spans="1:2">
      <c r="B52" s="316" t="s">
        <v>2045</v>
      </c>
    </row>
    <row r="53" spans="1:2">
      <c r="B53" s="316" t="s">
        <v>2046</v>
      </c>
    </row>
    <row r="54" spans="1:2">
      <c r="B54" s="316" t="s">
        <v>2047</v>
      </c>
    </row>
    <row r="56" spans="1:2">
      <c r="B56" s="316" t="s">
        <v>2048</v>
      </c>
    </row>
    <row r="57" spans="1:2">
      <c r="B57" s="316" t="s">
        <v>2049</v>
      </c>
    </row>
    <row r="59" spans="1:2">
      <c r="A59" s="318">
        <v>3</v>
      </c>
      <c r="B59" s="319" t="s">
        <v>2050</v>
      </c>
    </row>
    <row r="61" spans="1:2">
      <c r="B61" s="321" t="s">
        <v>2051</v>
      </c>
    </row>
    <row r="62" spans="1:2">
      <c r="B62" s="316" t="s">
        <v>2052</v>
      </c>
    </row>
    <row r="63" spans="1:2">
      <c r="B63" s="316" t="s">
        <v>2053</v>
      </c>
    </row>
    <row r="64" spans="1:2">
      <c r="B64" s="316" t="s">
        <v>2054</v>
      </c>
    </row>
    <row r="65" spans="1:2">
      <c r="B65" s="316" t="s">
        <v>2055</v>
      </c>
    </row>
    <row r="67" spans="1:2">
      <c r="B67" s="321" t="s">
        <v>2056</v>
      </c>
    </row>
    <row r="68" spans="1:2">
      <c r="B68" s="316" t="s">
        <v>2057</v>
      </c>
    </row>
    <row r="69" spans="1:2">
      <c r="B69" s="316" t="s">
        <v>2058</v>
      </c>
    </row>
    <row r="70" spans="1:2">
      <c r="B70" s="316" t="s">
        <v>2059</v>
      </c>
    </row>
    <row r="71" spans="1:2">
      <c r="B71" s="316" t="s">
        <v>2060</v>
      </c>
    </row>
    <row r="73" spans="1:2">
      <c r="A73" s="318" t="s">
        <v>1923</v>
      </c>
      <c r="B73" s="319" t="s">
        <v>1924</v>
      </c>
    </row>
    <row r="75" spans="1:2">
      <c r="B75" s="321" t="s">
        <v>1878</v>
      </c>
    </row>
    <row r="76" spans="1:2">
      <c r="B76" s="316" t="s">
        <v>2061</v>
      </c>
    </row>
    <row r="78" spans="1:2">
      <c r="B78" s="321" t="s">
        <v>1932</v>
      </c>
    </row>
    <row r="79" spans="1:2">
      <c r="B79" s="316" t="s">
        <v>2062</v>
      </c>
    </row>
    <row r="81" spans="1:9">
      <c r="A81" s="318" t="s">
        <v>1935</v>
      </c>
      <c r="B81" s="319" t="s">
        <v>1936</v>
      </c>
    </row>
    <row r="82" spans="1:9">
      <c r="B82" s="316" t="s">
        <v>2063</v>
      </c>
    </row>
    <row r="85" spans="1:9" s="314" customFormat="1" ht="20.25" customHeight="1">
      <c r="A85" s="311"/>
      <c r="B85" s="312" t="s">
        <v>2064</v>
      </c>
      <c r="C85" s="313"/>
      <c r="D85" s="313"/>
      <c r="E85" s="313"/>
      <c r="F85" s="313"/>
      <c r="G85" s="313"/>
      <c r="H85" s="311"/>
      <c r="I85" s="312"/>
    </row>
    <row r="87" spans="1:9">
      <c r="A87" s="318">
        <v>4</v>
      </c>
      <c r="B87" s="316" t="s">
        <v>2065</v>
      </c>
    </row>
    <row r="89" spans="1:9">
      <c r="B89" s="316" t="s">
        <v>2066</v>
      </c>
    </row>
    <row r="90" spans="1:9">
      <c r="B90" s="316" t="s">
        <v>2067</v>
      </c>
    </row>
    <row r="92" spans="1:9">
      <c r="A92" s="318" t="s">
        <v>2068</v>
      </c>
      <c r="B92" s="319" t="s">
        <v>2069</v>
      </c>
    </row>
    <row r="93" spans="1:9">
      <c r="B93" s="316" t="s">
        <v>2070</v>
      </c>
    </row>
    <row r="94" spans="1:9">
      <c r="B94" s="316" t="s">
        <v>2071</v>
      </c>
    </row>
    <row r="95" spans="1:9">
      <c r="B95" s="316" t="s">
        <v>2072</v>
      </c>
    </row>
    <row r="97" spans="1:2">
      <c r="A97" s="318" t="s">
        <v>1800</v>
      </c>
      <c r="B97" s="319" t="s">
        <v>2073</v>
      </c>
    </row>
    <row r="98" spans="1:2">
      <c r="B98" s="316" t="s">
        <v>2074</v>
      </c>
    </row>
    <row r="99" spans="1:2">
      <c r="B99" s="316" t="s">
        <v>2075</v>
      </c>
    </row>
    <row r="101" spans="1:2">
      <c r="A101" s="318" t="s">
        <v>1757</v>
      </c>
      <c r="B101" s="319" t="s">
        <v>2076</v>
      </c>
    </row>
    <row r="102" spans="1:2">
      <c r="B102" s="316" t="s">
        <v>2077</v>
      </c>
    </row>
    <row r="103" spans="1:2">
      <c r="B103" s="316" t="s">
        <v>2078</v>
      </c>
    </row>
    <row r="104" spans="1:2">
      <c r="B104" s="316" t="s">
        <v>2079</v>
      </c>
    </row>
    <row r="106" spans="1:2">
      <c r="A106" s="318" t="s">
        <v>1961</v>
      </c>
      <c r="B106" s="319" t="s">
        <v>2080</v>
      </c>
    </row>
    <row r="107" spans="1:2">
      <c r="B107" s="316" t="s">
        <v>2081</v>
      </c>
    </row>
    <row r="109" spans="1:2">
      <c r="A109" s="318" t="s">
        <v>1980</v>
      </c>
      <c r="B109" s="322" t="s">
        <v>2082</v>
      </c>
    </row>
    <row r="110" spans="1:2">
      <c r="B110" s="322"/>
    </row>
    <row r="111" spans="1:2">
      <c r="B111" s="321" t="s">
        <v>2213</v>
      </c>
    </row>
    <row r="112" spans="1:2">
      <c r="B112" s="316" t="s">
        <v>2083</v>
      </c>
    </row>
    <row r="114" spans="1:9">
      <c r="B114" s="323" t="s">
        <v>2214</v>
      </c>
    </row>
    <row r="115" spans="1:9">
      <c r="B115" s="316" t="s">
        <v>2084</v>
      </c>
    </row>
    <row r="118" spans="1:9" s="314" customFormat="1" ht="20.25" customHeight="1">
      <c r="A118" s="311"/>
      <c r="B118" s="312" t="s">
        <v>2085</v>
      </c>
      <c r="C118" s="313"/>
      <c r="D118" s="313"/>
      <c r="E118" s="313"/>
      <c r="F118" s="313"/>
      <c r="G118" s="313"/>
      <c r="H118" s="311"/>
      <c r="I118" s="312"/>
    </row>
    <row r="120" spans="1:9">
      <c r="A120" s="318">
        <v>5</v>
      </c>
      <c r="B120" s="316" t="s">
        <v>2086</v>
      </c>
    </row>
    <row r="122" spans="1:9" ht="20.25" customHeight="1">
      <c r="A122" s="311"/>
      <c r="B122" s="312" t="s">
        <v>2087</v>
      </c>
      <c r="C122" s="313"/>
      <c r="D122" s="313"/>
      <c r="E122" s="313"/>
      <c r="F122" s="313"/>
      <c r="G122" s="313"/>
      <c r="H122" s="311"/>
      <c r="I122" s="312"/>
    </row>
    <row r="124" spans="1:9">
      <c r="A124" s="318" t="s">
        <v>2088</v>
      </c>
      <c r="B124" s="316" t="s">
        <v>2089</v>
      </c>
    </row>
    <row r="126" spans="1:9">
      <c r="A126" s="318" t="s">
        <v>2090</v>
      </c>
      <c r="B126" s="316" t="s">
        <v>2089</v>
      </c>
    </row>
  </sheetData>
  <pageMargins left="0.23622047244094491" right="7.874015748031496E-2" top="0.94488188976377963" bottom="0.47244094488188981" header="0.51181102362204722" footer="0.51181102362204722"/>
  <pageSetup paperSize="9" scale="69" firstPageNumber="12" orientation="portrait" useFirstPageNumber="1" r:id="rId1"/>
  <headerFooter alignWithMargins="0">
    <oddFooter>&amp;L&amp;G&amp;CPage &amp;P de 13&amp;R&amp;D</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D73AA-1006-46F9-B6CC-48A5EE8827F9}">
  <sheetPr>
    <tabColor theme="3"/>
  </sheetPr>
  <dimension ref="A1:I69"/>
  <sheetViews>
    <sheetView zoomScaleNormal="100" workbookViewId="0">
      <selection activeCell="C100" sqref="C100"/>
    </sheetView>
  </sheetViews>
  <sheetFormatPr baseColWidth="10" defaultColWidth="11.453125" defaultRowHeight="12.5"/>
  <cols>
    <col min="1" max="1" width="5.54296875" style="188" customWidth="1"/>
    <col min="2" max="2" width="13.453125" style="188" customWidth="1"/>
    <col min="3" max="3" width="11.453125" style="188" customWidth="1"/>
    <col min="4" max="4" width="15" style="188" customWidth="1"/>
    <col min="5" max="5" width="15.08984375" style="188" customWidth="1"/>
    <col min="6" max="6" width="16.54296875" style="188" customWidth="1"/>
    <col min="7" max="7" width="16.90625" style="188" customWidth="1"/>
    <col min="8" max="8" width="8.54296875" style="188" customWidth="1"/>
    <col min="9" max="9" width="9.54296875" style="188" customWidth="1"/>
    <col min="10" max="16384" width="11.453125" style="188"/>
  </cols>
  <sheetData>
    <row r="1" spans="1:9" s="184" customFormat="1" ht="20.25" customHeight="1">
      <c r="A1" s="181"/>
      <c r="B1" s="182" t="s">
        <v>1811</v>
      </c>
      <c r="C1" s="183"/>
      <c r="D1" s="183"/>
      <c r="E1" s="183"/>
      <c r="F1" s="183"/>
      <c r="G1" s="183"/>
      <c r="H1" s="188"/>
      <c r="I1" s="188"/>
    </row>
    <row r="2" spans="1:9">
      <c r="A2" s="252"/>
    </row>
    <row r="3" spans="1:9" ht="13">
      <c r="A3" s="252"/>
      <c r="B3" s="186" t="s">
        <v>1812</v>
      </c>
      <c r="C3" s="187" t="str">
        <f>'D1.Overview'!C3</f>
        <v>MMB SCF</v>
      </c>
    </row>
    <row r="4" spans="1:9" ht="13">
      <c r="A4" s="252"/>
      <c r="B4" s="186" t="s">
        <v>1814</v>
      </c>
      <c r="C4" s="253">
        <f>'D1.Overview'!C4</f>
        <v>43646</v>
      </c>
    </row>
    <row r="5" spans="1:9">
      <c r="A5" s="252"/>
    </row>
    <row r="6" spans="1:9" s="184" customFormat="1" ht="20.25" customHeight="1">
      <c r="A6" s="181">
        <v>6</v>
      </c>
      <c r="B6" s="182" t="s">
        <v>2091</v>
      </c>
      <c r="C6" s="183"/>
      <c r="D6" s="183"/>
      <c r="E6" s="183"/>
      <c r="F6" s="183"/>
      <c r="G6" s="183"/>
      <c r="H6" s="188"/>
      <c r="I6" s="188"/>
    </row>
    <row r="7" spans="1:9">
      <c r="A7" s="185"/>
    </row>
    <row r="8" spans="1:9">
      <c r="A8" s="185"/>
    </row>
    <row r="9" spans="1:9" ht="13">
      <c r="A9" s="185" t="s">
        <v>2088</v>
      </c>
      <c r="B9" s="201" t="s">
        <v>2092</v>
      </c>
    </row>
    <row r="10" spans="1:9" ht="13">
      <c r="A10" s="185"/>
      <c r="B10" s="202"/>
      <c r="C10" s="193"/>
      <c r="D10" s="193"/>
      <c r="E10" s="193"/>
      <c r="F10" s="193"/>
      <c r="G10" s="193"/>
      <c r="H10" s="193"/>
      <c r="I10" s="193"/>
    </row>
    <row r="11" spans="1:9">
      <c r="A11" s="185"/>
      <c r="B11" s="193"/>
      <c r="C11" s="193"/>
      <c r="D11" s="254" t="s">
        <v>2093</v>
      </c>
      <c r="E11" s="254" t="s">
        <v>2094</v>
      </c>
      <c r="F11" s="254" t="s">
        <v>2095</v>
      </c>
      <c r="G11" s="254" t="s">
        <v>2096</v>
      </c>
      <c r="H11" s="193"/>
      <c r="I11" s="193"/>
    </row>
    <row r="12" spans="1:9">
      <c r="A12" s="185"/>
      <c r="B12" s="196" t="s">
        <v>2097</v>
      </c>
      <c r="C12" s="255"/>
      <c r="D12" s="256">
        <v>0</v>
      </c>
      <c r="E12" s="256">
        <v>0</v>
      </c>
      <c r="F12" s="256">
        <v>0</v>
      </c>
      <c r="G12" s="256">
        <v>0</v>
      </c>
      <c r="H12" s="193"/>
      <c r="I12" s="193"/>
    </row>
    <row r="13" spans="1:9">
      <c r="A13" s="185"/>
      <c r="B13" s="199" t="s">
        <v>2098</v>
      </c>
      <c r="C13" s="257"/>
      <c r="D13" s="258">
        <v>0</v>
      </c>
      <c r="E13" s="258">
        <v>0</v>
      </c>
      <c r="F13" s="258">
        <v>0</v>
      </c>
      <c r="G13" s="258">
        <v>0</v>
      </c>
      <c r="H13" s="193"/>
      <c r="I13" s="193"/>
    </row>
    <row r="14" spans="1:9" ht="13">
      <c r="A14" s="185"/>
      <c r="B14" s="218" t="s">
        <v>2099</v>
      </c>
      <c r="C14" s="259"/>
      <c r="D14" s="260">
        <f>SUM(D12:D13)</f>
        <v>0</v>
      </c>
      <c r="E14" s="260">
        <f>SUM(E12:E13)</f>
        <v>0</v>
      </c>
      <c r="F14" s="260">
        <f>SUM(F12:F13)</f>
        <v>0</v>
      </c>
      <c r="G14" s="260">
        <f>SUM(G12:G13)</f>
        <v>0</v>
      </c>
      <c r="H14" s="193"/>
      <c r="I14" s="193"/>
    </row>
    <row r="15" spans="1:9">
      <c r="A15" s="185"/>
      <c r="B15" s="193"/>
      <c r="C15" s="193"/>
      <c r="D15" s="180"/>
      <c r="E15" s="180"/>
      <c r="F15" s="180"/>
      <c r="G15" s="180"/>
      <c r="H15" s="193"/>
      <c r="I15" s="193"/>
    </row>
    <row r="16" spans="1:9">
      <c r="A16" s="185"/>
      <c r="B16" s="196" t="s">
        <v>2100</v>
      </c>
      <c r="C16" s="208"/>
      <c r="D16" s="256">
        <f>D14</f>
        <v>0</v>
      </c>
      <c r="E16" s="256">
        <f>E14</f>
        <v>0</v>
      </c>
      <c r="F16" s="256">
        <f>F14</f>
        <v>0</v>
      </c>
      <c r="G16" s="256">
        <f>G14</f>
        <v>0</v>
      </c>
      <c r="H16" s="193"/>
      <c r="I16" s="193"/>
    </row>
    <row r="17" spans="1:9">
      <c r="A17" s="185"/>
      <c r="B17" s="197" t="s">
        <v>2101</v>
      </c>
      <c r="C17" s="210"/>
      <c r="D17" s="261">
        <v>0</v>
      </c>
      <c r="E17" s="261">
        <v>0</v>
      </c>
      <c r="F17" s="261">
        <v>0</v>
      </c>
      <c r="G17" s="261">
        <v>0</v>
      </c>
      <c r="H17" s="193"/>
      <c r="I17" s="193"/>
    </row>
    <row r="18" spans="1:9">
      <c r="A18" s="185"/>
      <c r="B18" s="197" t="s">
        <v>2102</v>
      </c>
      <c r="C18" s="210"/>
      <c r="D18" s="261">
        <v>0</v>
      </c>
      <c r="E18" s="261">
        <v>0</v>
      </c>
      <c r="F18" s="261">
        <v>0</v>
      </c>
      <c r="G18" s="261">
        <v>0</v>
      </c>
      <c r="H18" s="193"/>
      <c r="I18" s="193"/>
    </row>
    <row r="19" spans="1:9">
      <c r="A19" s="185"/>
      <c r="B19" s="197" t="s">
        <v>2103</v>
      </c>
      <c r="C19" s="210"/>
      <c r="D19" s="261">
        <v>0</v>
      </c>
      <c r="E19" s="261">
        <v>0</v>
      </c>
      <c r="F19" s="261">
        <v>0</v>
      </c>
      <c r="G19" s="261">
        <v>0</v>
      </c>
      <c r="H19" s="193"/>
      <c r="I19" s="193"/>
    </row>
    <row r="20" spans="1:9">
      <c r="A20" s="185"/>
      <c r="B20" s="197" t="s">
        <v>2104</v>
      </c>
      <c r="C20" s="210"/>
      <c r="D20" s="261">
        <v>0</v>
      </c>
      <c r="E20" s="261">
        <v>0</v>
      </c>
      <c r="F20" s="261">
        <v>0</v>
      </c>
      <c r="G20" s="261">
        <v>0</v>
      </c>
      <c r="H20" s="193"/>
      <c r="I20" s="193"/>
    </row>
    <row r="21" spans="1:9">
      <c r="A21" s="185"/>
      <c r="B21" s="199" t="s">
        <v>121</v>
      </c>
      <c r="C21" s="212"/>
      <c r="D21" s="258">
        <v>0</v>
      </c>
      <c r="E21" s="258">
        <v>0</v>
      </c>
      <c r="F21" s="258">
        <v>0</v>
      </c>
      <c r="G21" s="258">
        <v>0</v>
      </c>
      <c r="H21" s="193"/>
      <c r="I21" s="193"/>
    </row>
    <row r="22" spans="1:9" ht="13">
      <c r="A22" s="185"/>
      <c r="B22" s="218" t="s">
        <v>2099</v>
      </c>
      <c r="C22" s="213"/>
      <c r="D22" s="260">
        <f>SUM(D16:D21)</f>
        <v>0</v>
      </c>
      <c r="E22" s="260">
        <f>SUM(E16:E21)</f>
        <v>0</v>
      </c>
      <c r="F22" s="260">
        <f>SUM(F16:F21)</f>
        <v>0</v>
      </c>
      <c r="G22" s="260">
        <f>SUM(G16:G21)</f>
        <v>0</v>
      </c>
      <c r="H22" s="193"/>
      <c r="I22" s="193"/>
    </row>
    <row r="23" spans="1:9">
      <c r="A23" s="185"/>
      <c r="B23" s="193"/>
      <c r="C23" s="193"/>
      <c r="D23" s="180"/>
      <c r="E23" s="180"/>
      <c r="F23" s="180"/>
      <c r="G23" s="180"/>
      <c r="H23" s="193"/>
      <c r="I23" s="193"/>
    </row>
    <row r="24" spans="1:9">
      <c r="A24" s="185"/>
      <c r="B24" s="196" t="s">
        <v>247</v>
      </c>
      <c r="C24" s="208"/>
      <c r="D24" s="256">
        <v>0</v>
      </c>
      <c r="E24" s="256">
        <v>0</v>
      </c>
      <c r="F24" s="256">
        <v>0</v>
      </c>
      <c r="G24" s="256">
        <v>0</v>
      </c>
      <c r="H24" s="193"/>
      <c r="I24" s="193"/>
    </row>
    <row r="25" spans="1:9">
      <c r="A25" s="185"/>
      <c r="B25" s="197" t="s">
        <v>249</v>
      </c>
      <c r="C25" s="210"/>
      <c r="D25" s="261">
        <v>0</v>
      </c>
      <c r="E25" s="261">
        <v>0</v>
      </c>
      <c r="F25" s="261">
        <v>0</v>
      </c>
      <c r="G25" s="261">
        <v>0</v>
      </c>
      <c r="H25" s="193"/>
      <c r="I25" s="193"/>
    </row>
    <row r="26" spans="1:9">
      <c r="A26" s="185"/>
      <c r="B26" s="199" t="s">
        <v>121</v>
      </c>
      <c r="C26" s="212"/>
      <c r="D26" s="258">
        <v>0</v>
      </c>
      <c r="E26" s="258">
        <v>0</v>
      </c>
      <c r="F26" s="258">
        <v>0</v>
      </c>
      <c r="G26" s="258">
        <v>0</v>
      </c>
      <c r="H26" s="193"/>
      <c r="I26" s="193"/>
    </row>
    <row r="27" spans="1:9" ht="13">
      <c r="A27" s="185"/>
      <c r="B27" s="218" t="s">
        <v>2099</v>
      </c>
      <c r="C27" s="213"/>
      <c r="D27" s="260">
        <f>SUM(D24:D26)</f>
        <v>0</v>
      </c>
      <c r="E27" s="260">
        <f>SUM(E24:E26)</f>
        <v>0</v>
      </c>
      <c r="F27" s="260">
        <f>SUM(F24:F26)</f>
        <v>0</v>
      </c>
      <c r="G27" s="260">
        <f>SUM(G24:G26)</f>
        <v>0</v>
      </c>
      <c r="H27" s="193"/>
      <c r="I27" s="193"/>
    </row>
    <row r="28" spans="1:9">
      <c r="A28" s="185"/>
      <c r="B28" s="193"/>
      <c r="C28" s="193"/>
      <c r="D28" s="193"/>
      <c r="E28" s="193"/>
      <c r="F28" s="193"/>
      <c r="G28" s="193"/>
      <c r="H28" s="193"/>
      <c r="I28" s="193"/>
    </row>
    <row r="29" spans="1:9">
      <c r="A29" s="185"/>
      <c r="B29" s="193"/>
      <c r="C29" s="193"/>
      <c r="D29" s="193"/>
      <c r="E29" s="193"/>
      <c r="F29" s="193"/>
      <c r="G29" s="193"/>
      <c r="H29" s="193"/>
      <c r="I29" s="193"/>
    </row>
    <row r="30" spans="1:9" ht="13">
      <c r="A30" s="185" t="s">
        <v>2090</v>
      </c>
      <c r="B30" s="202" t="s">
        <v>2105</v>
      </c>
      <c r="C30" s="193"/>
      <c r="D30" s="193"/>
      <c r="E30" s="193"/>
      <c r="F30" s="193"/>
      <c r="G30" s="193"/>
      <c r="H30" s="193"/>
      <c r="I30" s="193"/>
    </row>
    <row r="31" spans="1:9">
      <c r="B31" s="193"/>
      <c r="C31" s="193"/>
      <c r="D31" s="193"/>
      <c r="E31" s="193"/>
      <c r="F31" s="193"/>
      <c r="G31" s="193"/>
      <c r="H31" s="193"/>
      <c r="I31" s="193"/>
    </row>
    <row r="32" spans="1:9">
      <c r="A32" s="185"/>
      <c r="B32" s="193"/>
      <c r="C32" s="193"/>
      <c r="D32" s="262">
        <f>YEAR(D11)</f>
        <v>2017</v>
      </c>
      <c r="E32" s="262">
        <f>YEAR(E11)</f>
        <v>2016</v>
      </c>
      <c r="F32" s="262">
        <f>YEAR(F11)</f>
        <v>2015</v>
      </c>
      <c r="G32" s="262">
        <f>YEAR(G11)</f>
        <v>2014</v>
      </c>
      <c r="H32" s="193"/>
      <c r="I32" s="193"/>
    </row>
    <row r="33" spans="1:9">
      <c r="A33" s="185"/>
      <c r="B33" s="196" t="s">
        <v>2097</v>
      </c>
      <c r="C33" s="255"/>
      <c r="D33" s="256">
        <v>0</v>
      </c>
      <c r="E33" s="256">
        <v>0</v>
      </c>
      <c r="F33" s="256">
        <v>0</v>
      </c>
      <c r="G33" s="256">
        <v>0</v>
      </c>
      <c r="H33" s="193"/>
      <c r="I33" s="193"/>
    </row>
    <row r="34" spans="1:9">
      <c r="A34" s="185"/>
      <c r="B34" s="199" t="s">
        <v>2098</v>
      </c>
      <c r="C34" s="257"/>
      <c r="D34" s="258">
        <v>0</v>
      </c>
      <c r="E34" s="258">
        <v>0</v>
      </c>
      <c r="F34" s="258">
        <v>0</v>
      </c>
      <c r="G34" s="258">
        <v>0</v>
      </c>
      <c r="H34" s="193"/>
      <c r="I34" s="193"/>
    </row>
    <row r="35" spans="1:9">
      <c r="A35" s="185"/>
      <c r="B35" s="189" t="s">
        <v>2099</v>
      </c>
      <c r="C35" s="191"/>
      <c r="D35" s="260">
        <f>SUM(D33:D34)</f>
        <v>0</v>
      </c>
      <c r="E35" s="260">
        <f>SUM(E33:E34)</f>
        <v>0</v>
      </c>
      <c r="F35" s="260">
        <f>SUM(F33:F34)</f>
        <v>0</v>
      </c>
      <c r="G35" s="260">
        <f>SUM(G33:G34)</f>
        <v>0</v>
      </c>
      <c r="H35" s="193"/>
      <c r="I35" s="193"/>
    </row>
    <row r="36" spans="1:9">
      <c r="A36" s="185"/>
      <c r="B36" s="193"/>
      <c r="C36" s="193"/>
      <c r="D36" s="180"/>
      <c r="E36" s="180"/>
      <c r="F36" s="180"/>
      <c r="G36" s="180"/>
      <c r="H36" s="193"/>
      <c r="I36" s="193"/>
    </row>
    <row r="37" spans="1:9">
      <c r="A37" s="185"/>
      <c r="B37" s="196" t="s">
        <v>2100</v>
      </c>
      <c r="C37" s="219"/>
      <c r="D37" s="256">
        <f>D35</f>
        <v>0</v>
      </c>
      <c r="E37" s="256">
        <f>E35</f>
        <v>0</v>
      </c>
      <c r="F37" s="256">
        <f>F35</f>
        <v>0</v>
      </c>
      <c r="G37" s="256">
        <f>G35</f>
        <v>0</v>
      </c>
      <c r="H37" s="193"/>
      <c r="I37" s="193"/>
    </row>
    <row r="38" spans="1:9">
      <c r="A38" s="185"/>
      <c r="B38" s="197" t="s">
        <v>2101</v>
      </c>
      <c r="C38" s="220"/>
      <c r="D38" s="261">
        <v>0</v>
      </c>
      <c r="E38" s="261">
        <v>0</v>
      </c>
      <c r="F38" s="261">
        <v>0</v>
      </c>
      <c r="G38" s="261">
        <v>0</v>
      </c>
      <c r="H38" s="193"/>
      <c r="I38" s="193"/>
    </row>
    <row r="39" spans="1:9">
      <c r="A39" s="185"/>
      <c r="B39" s="197" t="s">
        <v>2102</v>
      </c>
      <c r="C39" s="220"/>
      <c r="D39" s="261">
        <v>0</v>
      </c>
      <c r="E39" s="261">
        <v>0</v>
      </c>
      <c r="F39" s="261">
        <v>0</v>
      </c>
      <c r="G39" s="261">
        <v>0</v>
      </c>
      <c r="H39" s="193"/>
      <c r="I39" s="193"/>
    </row>
    <row r="40" spans="1:9">
      <c r="A40" s="185"/>
      <c r="B40" s="197" t="s">
        <v>2103</v>
      </c>
      <c r="C40" s="220"/>
      <c r="D40" s="261">
        <v>0</v>
      </c>
      <c r="E40" s="261">
        <v>0</v>
      </c>
      <c r="F40" s="261">
        <v>0</v>
      </c>
      <c r="G40" s="261">
        <v>0</v>
      </c>
      <c r="H40" s="193"/>
      <c r="I40" s="193"/>
    </row>
    <row r="41" spans="1:9">
      <c r="A41" s="185"/>
      <c r="B41" s="197" t="s">
        <v>2104</v>
      </c>
      <c r="C41" s="220"/>
      <c r="D41" s="261">
        <v>0</v>
      </c>
      <c r="E41" s="261">
        <v>0</v>
      </c>
      <c r="F41" s="261">
        <v>0</v>
      </c>
      <c r="G41" s="261">
        <v>0</v>
      </c>
      <c r="H41" s="193"/>
      <c r="I41" s="193"/>
    </row>
    <row r="42" spans="1:9">
      <c r="A42" s="185"/>
      <c r="B42" s="199" t="s">
        <v>121</v>
      </c>
      <c r="C42" s="221"/>
      <c r="D42" s="258">
        <v>0</v>
      </c>
      <c r="E42" s="258">
        <v>0</v>
      </c>
      <c r="F42" s="258">
        <v>0</v>
      </c>
      <c r="G42" s="258">
        <v>0</v>
      </c>
      <c r="H42" s="193"/>
      <c r="I42" s="193"/>
    </row>
    <row r="43" spans="1:9">
      <c r="A43" s="185"/>
      <c r="B43" s="189" t="s">
        <v>2099</v>
      </c>
      <c r="C43" s="191"/>
      <c r="D43" s="260">
        <f>SUM(D37:D42)</f>
        <v>0</v>
      </c>
      <c r="E43" s="260">
        <f>SUM(E37:E42)</f>
        <v>0</v>
      </c>
      <c r="F43" s="260">
        <f>SUM(F37:F42)</f>
        <v>0</v>
      </c>
      <c r="G43" s="260">
        <f>SUM(G37:G42)</f>
        <v>0</v>
      </c>
      <c r="H43" s="193"/>
      <c r="I43" s="193"/>
    </row>
    <row r="44" spans="1:9">
      <c r="A44" s="185"/>
      <c r="B44" s="193"/>
      <c r="C44" s="193"/>
      <c r="D44" s="180"/>
      <c r="E44" s="180"/>
      <c r="F44" s="180"/>
      <c r="G44" s="180"/>
      <c r="H44" s="193"/>
      <c r="I44" s="193"/>
    </row>
    <row r="45" spans="1:9">
      <c r="A45" s="185"/>
      <c r="B45" s="196" t="s">
        <v>247</v>
      </c>
      <c r="C45" s="208"/>
      <c r="D45" s="256">
        <v>0</v>
      </c>
      <c r="E45" s="256">
        <v>0</v>
      </c>
      <c r="F45" s="256">
        <v>0</v>
      </c>
      <c r="G45" s="256">
        <v>0</v>
      </c>
      <c r="H45" s="193"/>
      <c r="I45" s="193"/>
    </row>
    <row r="46" spans="1:9">
      <c r="A46" s="185"/>
      <c r="B46" s="197" t="s">
        <v>249</v>
      </c>
      <c r="C46" s="210"/>
      <c r="D46" s="261">
        <v>0</v>
      </c>
      <c r="E46" s="261">
        <v>0</v>
      </c>
      <c r="F46" s="261">
        <v>0</v>
      </c>
      <c r="G46" s="261">
        <v>0</v>
      </c>
      <c r="H46" s="193"/>
      <c r="I46" s="193"/>
    </row>
    <row r="47" spans="1:9">
      <c r="A47" s="185"/>
      <c r="B47" s="199" t="s">
        <v>121</v>
      </c>
      <c r="C47" s="212"/>
      <c r="D47" s="258">
        <v>0</v>
      </c>
      <c r="E47" s="258">
        <v>0</v>
      </c>
      <c r="F47" s="258">
        <v>0</v>
      </c>
      <c r="G47" s="258">
        <v>0</v>
      </c>
      <c r="H47" s="193"/>
      <c r="I47" s="193"/>
    </row>
    <row r="48" spans="1:9">
      <c r="A48" s="185"/>
      <c r="B48" s="189" t="s">
        <v>2099</v>
      </c>
      <c r="C48" s="190"/>
      <c r="D48" s="260">
        <f>SUM(D45:D47)</f>
        <v>0</v>
      </c>
      <c r="E48" s="260">
        <f>SUM(E45:E47)</f>
        <v>0</v>
      </c>
      <c r="F48" s="260">
        <f>SUM(F45:F47)</f>
        <v>0</v>
      </c>
      <c r="G48" s="260">
        <f>SUM(G45:G47)</f>
        <v>0</v>
      </c>
      <c r="H48" s="193"/>
      <c r="I48" s="193"/>
    </row>
    <row r="49" spans="1:9">
      <c r="A49" s="185"/>
      <c r="B49" s="193"/>
      <c r="C49" s="193"/>
      <c r="D49" s="193"/>
      <c r="E49" s="193"/>
      <c r="F49" s="193"/>
      <c r="G49" s="193"/>
      <c r="H49" s="193"/>
      <c r="I49" s="193"/>
    </row>
    <row r="50" spans="1:9">
      <c r="A50" s="185"/>
      <c r="B50" s="193"/>
      <c r="C50" s="193"/>
      <c r="D50" s="193"/>
      <c r="E50" s="193"/>
      <c r="F50" s="193"/>
      <c r="G50" s="193"/>
      <c r="H50" s="193"/>
      <c r="I50" s="193"/>
    </row>
    <row r="51" spans="1:9">
      <c r="A51" s="185"/>
      <c r="B51" s="193"/>
      <c r="C51" s="193"/>
      <c r="D51" s="193"/>
      <c r="E51" s="193"/>
      <c r="F51" s="193"/>
      <c r="G51" s="193"/>
      <c r="H51" s="193"/>
      <c r="I51" s="193"/>
    </row>
    <row r="52" spans="1:9">
      <c r="A52" s="185"/>
    </row>
    <row r="53" spans="1:9">
      <c r="A53" s="185"/>
    </row>
    <row r="54" spans="1:9">
      <c r="A54" s="185"/>
    </row>
    <row r="55" spans="1:9">
      <c r="A55" s="185"/>
    </row>
    <row r="56" spans="1:9">
      <c r="A56" s="185"/>
    </row>
    <row r="57" spans="1:9">
      <c r="A57" s="185"/>
    </row>
    <row r="58" spans="1:9">
      <c r="A58" s="185"/>
    </row>
    <row r="59" spans="1:9">
      <c r="A59" s="185"/>
    </row>
    <row r="60" spans="1:9">
      <c r="A60" s="185"/>
    </row>
    <row r="61" spans="1:9">
      <c r="A61" s="185"/>
    </row>
    <row r="62" spans="1:9">
      <c r="A62" s="185"/>
    </row>
    <row r="63" spans="1:9">
      <c r="A63" s="185"/>
    </row>
    <row r="64" spans="1:9">
      <c r="A64" s="185"/>
    </row>
    <row r="65" spans="1:1">
      <c r="A65" s="185"/>
    </row>
    <row r="66" spans="1:1">
      <c r="A66" s="185"/>
    </row>
    <row r="67" spans="1:1">
      <c r="A67" s="185"/>
    </row>
    <row r="68" spans="1:1">
      <c r="A68" s="185"/>
    </row>
    <row r="69" spans="1:1">
      <c r="A69" s="185"/>
    </row>
  </sheetData>
  <pageMargins left="0.23622047244094491" right="7.874015748031496E-2" top="0.94488188976377963" bottom="0.47244094488188981" header="0.51181102362204722" footer="0.51181102362204722"/>
  <pageSetup paperSize="9" scale="69" firstPageNumber="11" orientation="portrait" useFirstPageNumber="1" r:id="rId1"/>
  <headerFooter alignWithMargins="0">
    <oddFooter>&amp;L&amp;G&amp;CPage &amp;P de 13&amp;R&amp;D</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BC9ED-26E9-45FA-85CC-86C89F8C285F}">
  <sheetPr>
    <tabColor theme="3"/>
  </sheetPr>
  <dimension ref="A1:R562"/>
  <sheetViews>
    <sheetView topLeftCell="A34" zoomScaleNormal="100" workbookViewId="0">
      <selection activeCell="C100" sqref="C100"/>
    </sheetView>
  </sheetViews>
  <sheetFormatPr baseColWidth="10" defaultColWidth="11.453125" defaultRowHeight="12.5"/>
  <cols>
    <col min="1" max="1" width="5.90625" style="188" customWidth="1"/>
    <col min="2" max="2" width="17" style="188" customWidth="1"/>
    <col min="3" max="3" width="19.453125" style="188" customWidth="1"/>
    <col min="4" max="4" width="12.54296875" style="188" customWidth="1"/>
    <col min="5" max="6" width="12.453125" style="188" customWidth="1"/>
    <col min="7" max="8" width="10.90625" style="188" customWidth="1"/>
    <col min="9" max="9" width="12.54296875" style="188" customWidth="1"/>
    <col min="10" max="10" width="11.453125" style="188" customWidth="1"/>
    <col min="11" max="12" width="12.453125" style="188" customWidth="1"/>
    <col min="13" max="13" width="14" style="188" customWidth="1"/>
    <col min="14" max="16384" width="11.453125" style="188"/>
  </cols>
  <sheetData>
    <row r="1" spans="1:18" s="184" customFormat="1" ht="20.25" customHeight="1">
      <c r="A1" s="181"/>
      <c r="B1" s="182" t="s">
        <v>1811</v>
      </c>
      <c r="C1" s="183"/>
      <c r="D1" s="183"/>
      <c r="E1" s="183"/>
      <c r="F1" s="183"/>
      <c r="G1" s="183"/>
      <c r="H1" s="183"/>
      <c r="I1" s="183"/>
      <c r="J1" s="183"/>
      <c r="K1" s="181"/>
      <c r="L1" s="182"/>
      <c r="M1" s="183"/>
    </row>
    <row r="2" spans="1:18">
      <c r="A2" s="252"/>
    </row>
    <row r="3" spans="1:18" ht="13">
      <c r="A3" s="252"/>
      <c r="B3" s="186" t="s">
        <v>2106</v>
      </c>
      <c r="C3" s="187" t="str">
        <f>'D1.Overview'!C3</f>
        <v>MMB SCF</v>
      </c>
    </row>
    <row r="4" spans="1:18" ht="13">
      <c r="A4" s="252"/>
      <c r="B4" s="186" t="s">
        <v>2107</v>
      </c>
      <c r="C4" s="228">
        <f>'D1.Overview'!C4</f>
        <v>43646</v>
      </c>
    </row>
    <row r="5" spans="1:18">
      <c r="A5" s="252"/>
    </row>
    <row r="6" spans="1:18" s="184" customFormat="1" ht="20.25" customHeight="1">
      <c r="A6" s="181">
        <v>5</v>
      </c>
      <c r="B6" s="182" t="s">
        <v>2108</v>
      </c>
      <c r="C6" s="183"/>
      <c r="D6" s="183"/>
      <c r="E6" s="183"/>
      <c r="F6" s="183"/>
      <c r="G6" s="183"/>
      <c r="H6" s="183"/>
      <c r="I6" s="183"/>
      <c r="J6" s="183"/>
      <c r="K6" s="181"/>
      <c r="L6" s="182"/>
      <c r="M6" s="183"/>
    </row>
    <row r="7" spans="1:18">
      <c r="A7" s="222"/>
    </row>
    <row r="8" spans="1:18">
      <c r="A8" s="222"/>
    </row>
    <row r="9" spans="1:18" s="222" customFormat="1" ht="13">
      <c r="A9" s="200" t="s">
        <v>2109</v>
      </c>
      <c r="B9" s="215" t="s">
        <v>2110</v>
      </c>
      <c r="C9" s="194"/>
    </row>
    <row r="10" spans="1:18" s="222" customFormat="1">
      <c r="A10" s="200"/>
      <c r="B10" s="194"/>
      <c r="C10" s="194"/>
    </row>
    <row r="11" spans="1:18" s="222" customFormat="1" ht="30" customHeight="1">
      <c r="A11" s="200"/>
      <c r="B11" s="204"/>
      <c r="C11" s="229" t="s">
        <v>2111</v>
      </c>
      <c r="D11" s="204"/>
      <c r="E11" s="204"/>
      <c r="F11" s="204"/>
      <c r="G11" s="204"/>
      <c r="H11" s="204"/>
      <c r="I11" s="204"/>
      <c r="J11" s="204"/>
      <c r="K11" s="204"/>
      <c r="L11" s="204"/>
      <c r="M11" s="204"/>
      <c r="N11" s="204"/>
      <c r="O11" s="204"/>
      <c r="P11" s="204"/>
      <c r="Q11" s="204"/>
      <c r="R11" s="204"/>
    </row>
    <row r="12" spans="1:18" s="222" customFormat="1">
      <c r="A12" s="200"/>
      <c r="B12" s="189" t="s">
        <v>1945</v>
      </c>
      <c r="C12" s="224"/>
      <c r="D12" s="204"/>
      <c r="E12" s="204"/>
      <c r="F12" s="204"/>
      <c r="G12" s="204"/>
      <c r="H12" s="204"/>
      <c r="I12" s="204"/>
      <c r="J12" s="204"/>
      <c r="K12" s="204"/>
      <c r="L12" s="204"/>
      <c r="M12" s="204"/>
      <c r="N12" s="204"/>
      <c r="O12" s="204"/>
      <c r="P12" s="204"/>
      <c r="Q12" s="204"/>
      <c r="R12" s="204"/>
    </row>
    <row r="13" spans="1:18" s="222" customFormat="1">
      <c r="A13" s="200"/>
      <c r="B13" s="189" t="s">
        <v>1946</v>
      </c>
      <c r="C13" s="224"/>
      <c r="D13" s="204"/>
      <c r="E13" s="204"/>
      <c r="F13" s="204"/>
      <c r="G13" s="204"/>
      <c r="H13" s="204"/>
      <c r="I13" s="204"/>
      <c r="J13" s="204"/>
      <c r="K13" s="204"/>
      <c r="L13" s="204"/>
      <c r="M13" s="204"/>
      <c r="N13" s="204"/>
      <c r="O13" s="204"/>
      <c r="P13" s="204"/>
      <c r="Q13" s="204"/>
      <c r="R13" s="204"/>
    </row>
    <row r="14" spans="1:18" s="222" customFormat="1">
      <c r="A14" s="200"/>
      <c r="B14" s="230" t="s">
        <v>1947</v>
      </c>
      <c r="C14" s="206"/>
      <c r="D14" s="204"/>
      <c r="E14" s="204"/>
      <c r="F14" s="204"/>
      <c r="G14" s="204"/>
      <c r="H14" s="204"/>
      <c r="I14" s="204"/>
      <c r="J14" s="204"/>
      <c r="K14" s="204"/>
      <c r="L14" s="204"/>
      <c r="M14" s="204"/>
      <c r="N14" s="204"/>
      <c r="O14" s="204"/>
      <c r="P14" s="204"/>
      <c r="Q14" s="204"/>
      <c r="R14" s="204"/>
    </row>
    <row r="15" spans="1:18" s="222" customFormat="1">
      <c r="A15" s="200"/>
      <c r="B15" s="231" t="s">
        <v>1948</v>
      </c>
      <c r="C15" s="209"/>
      <c r="D15" s="204"/>
      <c r="E15" s="204"/>
      <c r="F15" s="204"/>
      <c r="G15" s="204"/>
      <c r="H15" s="204"/>
      <c r="I15" s="204"/>
      <c r="J15" s="204"/>
      <c r="K15" s="204"/>
      <c r="L15" s="204"/>
      <c r="M15" s="204"/>
      <c r="N15" s="204"/>
      <c r="O15" s="204"/>
      <c r="P15" s="204"/>
      <c r="Q15" s="204"/>
      <c r="R15" s="204"/>
    </row>
    <row r="16" spans="1:18" s="222" customFormat="1">
      <c r="A16" s="200"/>
      <c r="B16" s="231" t="s">
        <v>1949</v>
      </c>
      <c r="C16" s="209"/>
      <c r="D16" s="204"/>
      <c r="E16" s="204"/>
      <c r="F16" s="204"/>
      <c r="G16" s="204"/>
      <c r="H16" s="204"/>
      <c r="I16" s="204"/>
      <c r="J16" s="204"/>
      <c r="K16" s="204"/>
      <c r="L16" s="204"/>
      <c r="M16" s="204"/>
      <c r="N16" s="204"/>
      <c r="O16" s="204"/>
      <c r="P16" s="204"/>
      <c r="Q16" s="204"/>
      <c r="R16" s="204"/>
    </row>
    <row r="17" spans="1:18" s="222" customFormat="1">
      <c r="A17" s="200"/>
      <c r="B17" s="231" t="s">
        <v>1950</v>
      </c>
      <c r="C17" s="209"/>
      <c r="D17" s="204"/>
      <c r="E17" s="204"/>
      <c r="F17" s="204"/>
      <c r="G17" s="204"/>
      <c r="H17" s="204"/>
      <c r="I17" s="204"/>
      <c r="J17" s="204"/>
      <c r="K17" s="204"/>
      <c r="L17" s="204"/>
      <c r="M17" s="204"/>
      <c r="N17" s="204"/>
      <c r="O17" s="204"/>
      <c r="P17" s="204"/>
      <c r="Q17" s="204"/>
      <c r="R17" s="204"/>
    </row>
    <row r="18" spans="1:18" s="222" customFormat="1">
      <c r="A18" s="200"/>
      <c r="B18" s="232" t="s">
        <v>2112</v>
      </c>
      <c r="C18" s="263"/>
      <c r="D18" s="204"/>
      <c r="E18" s="204"/>
      <c r="F18" s="204"/>
      <c r="G18" s="204"/>
      <c r="H18" s="204"/>
      <c r="I18" s="204"/>
      <c r="J18" s="204"/>
      <c r="K18" s="204"/>
      <c r="L18" s="204"/>
      <c r="M18" s="204"/>
      <c r="N18" s="204"/>
      <c r="O18" s="204"/>
      <c r="P18" s="204"/>
      <c r="Q18" s="204"/>
      <c r="R18" s="204"/>
    </row>
    <row r="19" spans="1:18" s="222" customFormat="1">
      <c r="A19" s="200"/>
      <c r="B19" s="233" t="s">
        <v>2113</v>
      </c>
      <c r="C19" s="264"/>
      <c r="D19" s="204"/>
      <c r="E19" s="204"/>
      <c r="F19" s="204"/>
      <c r="G19" s="204"/>
      <c r="H19" s="204"/>
      <c r="I19" s="204"/>
      <c r="J19" s="204"/>
      <c r="K19" s="204"/>
      <c r="L19" s="204"/>
      <c r="M19" s="204"/>
      <c r="N19" s="204"/>
      <c r="O19" s="204"/>
      <c r="P19" s="204"/>
      <c r="Q19" s="204"/>
      <c r="R19" s="204"/>
    </row>
    <row r="20" spans="1:18" s="204" customFormat="1">
      <c r="A20" s="203"/>
      <c r="B20" s="194"/>
      <c r="C20" s="194"/>
    </row>
    <row r="21" spans="1:18" s="204" customFormat="1">
      <c r="A21" s="203"/>
      <c r="B21" s="194"/>
      <c r="C21" s="194"/>
    </row>
    <row r="22" spans="1:18" s="222" customFormat="1">
      <c r="A22" s="200"/>
      <c r="B22" s="194"/>
      <c r="C22" s="194"/>
      <c r="D22" s="204"/>
      <c r="E22" s="204"/>
      <c r="F22" s="204"/>
      <c r="G22" s="204"/>
      <c r="H22" s="204"/>
      <c r="I22" s="204"/>
      <c r="J22" s="204"/>
      <c r="K22" s="204"/>
      <c r="L22" s="204"/>
      <c r="M22" s="204"/>
      <c r="N22" s="204"/>
      <c r="O22" s="204"/>
      <c r="P22" s="204"/>
      <c r="Q22" s="204"/>
      <c r="R22" s="204"/>
    </row>
    <row r="23" spans="1:18" s="222" customFormat="1" ht="13">
      <c r="A23" s="200" t="s">
        <v>2114</v>
      </c>
      <c r="B23" s="234" t="s">
        <v>2115</v>
      </c>
      <c r="C23" s="204"/>
      <c r="D23" s="204"/>
      <c r="E23" s="204"/>
      <c r="F23" s="204"/>
      <c r="G23" s="204"/>
      <c r="H23" s="204"/>
      <c r="I23" s="204"/>
      <c r="J23" s="204"/>
      <c r="K23" s="204"/>
      <c r="L23" s="204"/>
      <c r="M23" s="204"/>
      <c r="N23" s="204"/>
      <c r="O23" s="204"/>
      <c r="P23" s="204"/>
      <c r="Q23" s="204"/>
      <c r="R23" s="204"/>
    </row>
    <row r="24" spans="1:18" s="222" customFormat="1">
      <c r="A24" s="200"/>
      <c r="B24" s="204"/>
      <c r="C24" s="204"/>
      <c r="D24" s="204"/>
      <c r="E24" s="204"/>
      <c r="F24" s="204"/>
      <c r="G24" s="204"/>
      <c r="H24" s="204"/>
      <c r="I24" s="204"/>
      <c r="J24" s="204"/>
      <c r="K24" s="204"/>
      <c r="L24" s="204"/>
      <c r="M24" s="204"/>
      <c r="N24" s="204"/>
      <c r="O24" s="204"/>
      <c r="P24" s="204"/>
      <c r="Q24" s="204"/>
      <c r="R24" s="204"/>
    </row>
    <row r="25" spans="1:18" s="268" customFormat="1" ht="62.5">
      <c r="A25" s="265"/>
      <c r="B25" s="184"/>
      <c r="C25" s="184"/>
      <c r="D25" s="243" t="s">
        <v>2116</v>
      </c>
      <c r="E25" s="243" t="s">
        <v>2117</v>
      </c>
      <c r="F25" s="243" t="s">
        <v>2118</v>
      </c>
      <c r="G25" s="243" t="s">
        <v>2119</v>
      </c>
      <c r="H25" s="243" t="s">
        <v>2120</v>
      </c>
      <c r="I25" s="243" t="s">
        <v>2121</v>
      </c>
      <c r="J25" s="243" t="s">
        <v>2122</v>
      </c>
      <c r="K25" s="243" t="s">
        <v>2123</v>
      </c>
      <c r="L25" s="266" t="s">
        <v>2124</v>
      </c>
      <c r="M25" s="266" t="s">
        <v>2125</v>
      </c>
      <c r="N25" s="243" t="s">
        <v>123</v>
      </c>
      <c r="O25" s="243" t="s">
        <v>1773</v>
      </c>
      <c r="P25" s="267"/>
      <c r="Q25" s="267"/>
      <c r="R25" s="267"/>
    </row>
    <row r="26" spans="1:18" s="222" customFormat="1">
      <c r="A26" s="200"/>
      <c r="B26" s="206" t="s">
        <v>2126</v>
      </c>
      <c r="C26" s="207" t="s">
        <v>573</v>
      </c>
      <c r="D26" s="269"/>
      <c r="E26" s="269"/>
      <c r="F26" s="269"/>
      <c r="G26" s="269"/>
      <c r="H26" s="269"/>
      <c r="I26" s="269"/>
      <c r="J26" s="269"/>
      <c r="K26" s="269"/>
      <c r="L26" s="269"/>
      <c r="M26" s="269"/>
      <c r="N26" s="269"/>
      <c r="O26" s="269"/>
      <c r="P26" s="204"/>
      <c r="Q26" s="204"/>
      <c r="R26" s="204"/>
    </row>
    <row r="27" spans="1:18" s="222" customFormat="1">
      <c r="A27" s="200"/>
      <c r="B27" s="209"/>
      <c r="C27" s="216" t="s">
        <v>2127</v>
      </c>
      <c r="D27" s="270"/>
      <c r="E27" s="270"/>
      <c r="F27" s="270"/>
      <c r="G27" s="270"/>
      <c r="H27" s="270"/>
      <c r="I27" s="270"/>
      <c r="J27" s="270"/>
      <c r="K27" s="270"/>
      <c r="L27" s="270"/>
      <c r="M27" s="270"/>
      <c r="N27" s="270"/>
      <c r="O27" s="270"/>
      <c r="P27" s="204"/>
      <c r="Q27" s="204"/>
      <c r="R27" s="204"/>
    </row>
    <row r="28" spans="1:18" s="222" customFormat="1">
      <c r="A28" s="200"/>
      <c r="B28" s="211"/>
      <c r="C28" s="217" t="s">
        <v>2128</v>
      </c>
      <c r="D28" s="271"/>
      <c r="E28" s="271"/>
      <c r="F28" s="271"/>
      <c r="G28" s="271"/>
      <c r="H28" s="271"/>
      <c r="I28" s="271"/>
      <c r="J28" s="271"/>
      <c r="K28" s="271"/>
      <c r="L28" s="271"/>
      <c r="M28" s="271"/>
      <c r="N28" s="271"/>
      <c r="O28" s="271"/>
      <c r="P28" s="204"/>
      <c r="Q28" s="204"/>
      <c r="R28" s="204"/>
    </row>
    <row r="29" spans="1:18" s="222" customFormat="1">
      <c r="A29" s="200"/>
      <c r="B29" s="209" t="s">
        <v>2129</v>
      </c>
      <c r="C29" s="207" t="s">
        <v>2130</v>
      </c>
      <c r="D29" s="269"/>
      <c r="E29" s="269"/>
      <c r="F29" s="269"/>
      <c r="G29" s="269"/>
      <c r="H29" s="269"/>
      <c r="I29" s="269"/>
      <c r="J29" s="269"/>
      <c r="K29" s="269"/>
      <c r="L29" s="269"/>
      <c r="M29" s="269"/>
      <c r="N29" s="269"/>
      <c r="O29" s="269"/>
      <c r="P29" s="204"/>
      <c r="Q29" s="204"/>
      <c r="R29" s="204"/>
    </row>
    <row r="30" spans="1:18" s="222" customFormat="1">
      <c r="A30" s="200"/>
      <c r="B30" s="209"/>
      <c r="C30" s="216"/>
      <c r="D30" s="270"/>
      <c r="E30" s="270"/>
      <c r="F30" s="270"/>
      <c r="G30" s="270"/>
      <c r="H30" s="270"/>
      <c r="I30" s="270"/>
      <c r="J30" s="270"/>
      <c r="K30" s="270"/>
      <c r="L30" s="270"/>
      <c r="M30" s="270"/>
      <c r="N30" s="270"/>
      <c r="O30" s="270"/>
      <c r="P30" s="204"/>
      <c r="Q30" s="204"/>
      <c r="R30" s="204"/>
    </row>
    <row r="31" spans="1:18" s="222" customFormat="1">
      <c r="A31" s="200"/>
      <c r="B31" s="209" t="s">
        <v>2131</v>
      </c>
      <c r="C31" s="217" t="s">
        <v>2128</v>
      </c>
      <c r="D31" s="271"/>
      <c r="E31" s="271"/>
      <c r="F31" s="271"/>
      <c r="G31" s="271"/>
      <c r="H31" s="271"/>
      <c r="I31" s="271"/>
      <c r="J31" s="271"/>
      <c r="K31" s="271"/>
      <c r="L31" s="271"/>
      <c r="M31" s="271"/>
      <c r="N31" s="271"/>
      <c r="O31" s="271"/>
      <c r="P31" s="204"/>
      <c r="Q31" s="204"/>
      <c r="R31" s="204"/>
    </row>
    <row r="32" spans="1:18" s="222" customFormat="1" ht="13">
      <c r="A32" s="200"/>
      <c r="B32" s="218" t="s">
        <v>123</v>
      </c>
      <c r="C32" s="191"/>
      <c r="D32" s="227"/>
      <c r="E32" s="227"/>
      <c r="F32" s="227"/>
      <c r="G32" s="227"/>
      <c r="H32" s="227"/>
      <c r="I32" s="227"/>
      <c r="J32" s="227"/>
      <c r="K32" s="227"/>
      <c r="L32" s="227"/>
      <c r="M32" s="227"/>
      <c r="N32" s="227"/>
      <c r="O32" s="227"/>
      <c r="P32" s="204"/>
      <c r="Q32" s="204"/>
      <c r="R32" s="204"/>
    </row>
    <row r="33" spans="1:18" s="222" customFormat="1">
      <c r="A33" s="200"/>
      <c r="B33" s="204"/>
      <c r="C33" s="204"/>
      <c r="D33" s="204"/>
      <c r="E33" s="204"/>
      <c r="F33" s="204"/>
      <c r="G33" s="204"/>
      <c r="H33" s="204"/>
      <c r="I33" s="204"/>
      <c r="J33" s="204"/>
      <c r="K33" s="204"/>
      <c r="L33" s="204"/>
      <c r="M33" s="204"/>
      <c r="N33" s="204"/>
      <c r="O33" s="204"/>
      <c r="P33" s="204"/>
      <c r="Q33" s="204"/>
      <c r="R33" s="204"/>
    </row>
    <row r="34" spans="1:18" s="222" customFormat="1">
      <c r="A34" s="200"/>
      <c r="B34" s="204"/>
      <c r="C34" s="204"/>
      <c r="D34" s="204"/>
      <c r="E34" s="204"/>
      <c r="F34" s="204"/>
      <c r="G34" s="204"/>
      <c r="H34" s="204"/>
      <c r="I34" s="204"/>
      <c r="J34" s="204"/>
      <c r="K34" s="204"/>
      <c r="L34" s="204"/>
      <c r="M34" s="204"/>
      <c r="N34" s="204"/>
      <c r="O34" s="204"/>
      <c r="P34" s="204"/>
      <c r="Q34" s="204"/>
      <c r="R34" s="204"/>
    </row>
    <row r="35" spans="1:18" s="222" customFormat="1" ht="13">
      <c r="A35" s="200" t="s">
        <v>2132</v>
      </c>
      <c r="B35" s="202" t="s">
        <v>2133</v>
      </c>
      <c r="C35" s="193"/>
      <c r="D35" s="193"/>
      <c r="E35" s="193"/>
      <c r="F35" s="193"/>
      <c r="G35" s="193"/>
      <c r="H35" s="204"/>
      <c r="I35" s="204"/>
      <c r="J35" s="204"/>
      <c r="K35" s="204"/>
      <c r="L35" s="204"/>
      <c r="M35" s="204"/>
      <c r="N35" s="204"/>
      <c r="O35" s="204"/>
      <c r="P35" s="204"/>
      <c r="Q35" s="204"/>
      <c r="R35" s="204"/>
    </row>
    <row r="36" spans="1:18" s="222" customFormat="1">
      <c r="A36" s="200"/>
      <c r="B36" s="193"/>
      <c r="C36" s="193"/>
      <c r="D36" s="193"/>
      <c r="E36" s="193"/>
      <c r="F36" s="193"/>
      <c r="G36" s="193"/>
      <c r="H36" s="204"/>
      <c r="I36" s="204"/>
      <c r="J36" s="204"/>
      <c r="K36" s="204"/>
      <c r="L36" s="204"/>
      <c r="M36" s="204"/>
      <c r="N36" s="204"/>
      <c r="O36" s="204"/>
      <c r="P36" s="204"/>
      <c r="Q36" s="204"/>
      <c r="R36" s="204"/>
    </row>
    <row r="37" spans="1:18" s="222" customFormat="1">
      <c r="A37" s="200"/>
      <c r="B37" s="193"/>
      <c r="C37" s="193"/>
      <c r="D37" s="243" t="s">
        <v>978</v>
      </c>
      <c r="E37" s="243" t="s">
        <v>2134</v>
      </c>
      <c r="F37" s="243" t="s">
        <v>2135</v>
      </c>
      <c r="G37" s="243" t="s">
        <v>123</v>
      </c>
      <c r="H37" s="204"/>
      <c r="I37" s="204"/>
      <c r="J37" s="204"/>
      <c r="K37" s="204"/>
      <c r="L37" s="204"/>
      <c r="M37" s="204"/>
      <c r="N37" s="204"/>
      <c r="O37" s="204"/>
      <c r="P37" s="204"/>
      <c r="Q37" s="204"/>
      <c r="R37" s="204"/>
    </row>
    <row r="38" spans="1:18" s="222" customFormat="1">
      <c r="A38" s="200"/>
      <c r="B38" s="206" t="s">
        <v>2126</v>
      </c>
      <c r="C38" s="207" t="s">
        <v>573</v>
      </c>
      <c r="D38" s="269"/>
      <c r="E38" s="269"/>
      <c r="F38" s="269"/>
      <c r="G38" s="269"/>
      <c r="H38" s="204"/>
      <c r="I38" s="204"/>
      <c r="J38" s="204"/>
      <c r="K38" s="204"/>
      <c r="L38" s="204"/>
      <c r="M38" s="204"/>
      <c r="N38" s="204"/>
      <c r="O38" s="204"/>
      <c r="P38" s="204"/>
      <c r="Q38" s="204"/>
      <c r="R38" s="204"/>
    </row>
    <row r="39" spans="1:18" s="222" customFormat="1">
      <c r="A39" s="200"/>
      <c r="B39" s="209"/>
      <c r="C39" s="216" t="s">
        <v>2136</v>
      </c>
      <c r="D39" s="270"/>
      <c r="E39" s="270"/>
      <c r="F39" s="270"/>
      <c r="G39" s="270"/>
      <c r="H39" s="204"/>
      <c r="I39" s="204"/>
      <c r="J39" s="204"/>
      <c r="K39" s="204"/>
      <c r="L39" s="204"/>
      <c r="M39" s="204"/>
      <c r="N39" s="204"/>
      <c r="O39" s="204"/>
      <c r="P39" s="204"/>
      <c r="Q39" s="204"/>
      <c r="R39" s="204"/>
    </row>
    <row r="40" spans="1:18" s="222" customFormat="1">
      <c r="A40" s="200"/>
      <c r="B40" s="211"/>
      <c r="C40" s="217" t="s">
        <v>2128</v>
      </c>
      <c r="D40" s="271"/>
      <c r="E40" s="271"/>
      <c r="F40" s="271"/>
      <c r="G40" s="271"/>
      <c r="H40" s="204"/>
      <c r="I40" s="204"/>
      <c r="J40" s="204"/>
      <c r="K40" s="204"/>
      <c r="L40" s="204"/>
      <c r="M40" s="204"/>
      <c r="N40" s="204"/>
      <c r="O40" s="204"/>
      <c r="P40" s="204"/>
      <c r="Q40" s="204"/>
      <c r="R40" s="204"/>
    </row>
    <row r="41" spans="1:18" s="222" customFormat="1">
      <c r="A41" s="200"/>
      <c r="B41" s="206" t="s">
        <v>2129</v>
      </c>
      <c r="C41" s="207" t="s">
        <v>2128</v>
      </c>
      <c r="D41" s="269"/>
      <c r="E41" s="269"/>
      <c r="F41" s="269"/>
      <c r="G41" s="269"/>
      <c r="H41" s="204"/>
      <c r="I41" s="204"/>
      <c r="J41" s="204"/>
      <c r="K41" s="204"/>
      <c r="L41" s="204"/>
      <c r="M41" s="204"/>
      <c r="N41" s="204"/>
      <c r="O41" s="204"/>
      <c r="P41" s="204"/>
      <c r="Q41" s="204"/>
      <c r="R41" s="204"/>
    </row>
    <row r="42" spans="1:18" s="222" customFormat="1">
      <c r="A42" s="200"/>
      <c r="B42" s="209"/>
      <c r="C42" s="216" t="s">
        <v>2128</v>
      </c>
      <c r="D42" s="270"/>
      <c r="E42" s="270"/>
      <c r="F42" s="270"/>
      <c r="G42" s="270"/>
      <c r="H42" s="204"/>
      <c r="I42" s="204"/>
      <c r="J42" s="204"/>
      <c r="K42" s="204"/>
      <c r="L42" s="204"/>
      <c r="M42" s="204"/>
      <c r="N42" s="204"/>
      <c r="O42" s="204"/>
      <c r="P42" s="204"/>
      <c r="Q42" s="204"/>
      <c r="R42" s="204"/>
    </row>
    <row r="43" spans="1:18" s="222" customFormat="1">
      <c r="A43" s="200"/>
      <c r="B43" s="209" t="s">
        <v>2137</v>
      </c>
      <c r="C43" s="217" t="s">
        <v>2128</v>
      </c>
      <c r="D43" s="271"/>
      <c r="E43" s="271"/>
      <c r="F43" s="271"/>
      <c r="G43" s="271"/>
      <c r="H43" s="204"/>
      <c r="I43" s="204"/>
      <c r="J43" s="204"/>
      <c r="K43" s="204"/>
      <c r="L43" s="204"/>
      <c r="M43" s="204"/>
      <c r="N43" s="204"/>
      <c r="O43" s="204"/>
      <c r="P43" s="204"/>
      <c r="Q43" s="204"/>
      <c r="R43" s="204"/>
    </row>
    <row r="44" spans="1:18" s="222" customFormat="1" ht="13">
      <c r="A44" s="200"/>
      <c r="B44" s="218" t="s">
        <v>123</v>
      </c>
      <c r="C44" s="198"/>
      <c r="D44" s="227"/>
      <c r="E44" s="227"/>
      <c r="F44" s="227"/>
      <c r="G44" s="227"/>
      <c r="H44" s="204"/>
      <c r="I44" s="204"/>
      <c r="J44" s="204"/>
      <c r="K44" s="204"/>
      <c r="L44" s="204"/>
      <c r="M44" s="204"/>
      <c r="N44" s="204"/>
      <c r="O44" s="204"/>
      <c r="P44" s="204"/>
      <c r="Q44" s="204"/>
      <c r="R44" s="204"/>
    </row>
    <row r="45" spans="1:18" s="222" customFormat="1">
      <c r="A45" s="200"/>
      <c r="B45" s="193"/>
      <c r="C45" s="193"/>
      <c r="D45" s="193"/>
      <c r="E45" s="193"/>
      <c r="F45" s="193"/>
      <c r="G45" s="193"/>
      <c r="H45" s="193"/>
      <c r="I45" s="193"/>
      <c r="J45" s="193"/>
      <c r="K45" s="193"/>
      <c r="L45" s="193"/>
      <c r="M45" s="193"/>
      <c r="N45" s="204"/>
      <c r="O45" s="204"/>
      <c r="P45" s="204"/>
      <c r="Q45" s="204"/>
      <c r="R45" s="204"/>
    </row>
    <row r="46" spans="1:18" s="222" customFormat="1">
      <c r="A46" s="200"/>
      <c r="B46" s="204"/>
      <c r="C46" s="193"/>
      <c r="D46" s="193"/>
      <c r="E46" s="193"/>
      <c r="F46" s="193"/>
      <c r="G46" s="193"/>
      <c r="H46" s="193"/>
      <c r="I46" s="193"/>
      <c r="J46" s="193"/>
      <c r="K46" s="193"/>
      <c r="L46" s="193"/>
      <c r="M46" s="193"/>
      <c r="N46" s="204"/>
      <c r="O46" s="204"/>
      <c r="P46" s="204"/>
      <c r="Q46" s="204"/>
      <c r="R46" s="204"/>
    </row>
    <row r="47" spans="1:18" s="222" customFormat="1" ht="13">
      <c r="A47" s="200" t="s">
        <v>2138</v>
      </c>
      <c r="B47" s="202" t="s">
        <v>2139</v>
      </c>
      <c r="C47" s="193"/>
      <c r="D47" s="193"/>
      <c r="E47" s="193"/>
      <c r="F47" s="193"/>
      <c r="G47" s="193"/>
      <c r="H47" s="193"/>
      <c r="I47" s="193"/>
      <c r="J47" s="193"/>
      <c r="K47" s="193"/>
      <c r="L47" s="193"/>
      <c r="M47" s="193"/>
      <c r="N47" s="204"/>
      <c r="O47" s="204"/>
      <c r="P47" s="204"/>
      <c r="Q47" s="204"/>
      <c r="R47" s="204"/>
    </row>
    <row r="48" spans="1:18" s="222" customFormat="1" ht="25">
      <c r="A48" s="200"/>
      <c r="B48" s="193"/>
      <c r="C48" s="204"/>
      <c r="D48" s="214" t="s">
        <v>2001</v>
      </c>
      <c r="E48" s="214" t="s">
        <v>1773</v>
      </c>
      <c r="F48" s="193"/>
      <c r="G48" s="193"/>
      <c r="H48" s="193"/>
      <c r="I48" s="193"/>
      <c r="J48" s="193"/>
      <c r="K48" s="193"/>
      <c r="L48" s="193"/>
      <c r="M48" s="193"/>
      <c r="N48" s="204"/>
      <c r="O48" s="204"/>
      <c r="P48" s="204"/>
      <c r="Q48" s="204"/>
      <c r="R48" s="204"/>
    </row>
    <row r="49" spans="1:18" s="222" customFormat="1">
      <c r="A49" s="200"/>
      <c r="B49" s="236" t="s">
        <v>2140</v>
      </c>
      <c r="C49" s="237"/>
      <c r="D49" s="269"/>
      <c r="E49" s="269"/>
      <c r="F49" s="193"/>
      <c r="G49" s="193"/>
      <c r="H49" s="193"/>
      <c r="I49" s="193"/>
      <c r="J49" s="193"/>
      <c r="K49" s="193"/>
      <c r="L49" s="193"/>
      <c r="M49" s="193"/>
      <c r="N49" s="204"/>
      <c r="O49" s="204"/>
      <c r="P49" s="204"/>
      <c r="Q49" s="204"/>
      <c r="R49" s="204"/>
    </row>
    <row r="50" spans="1:18" s="222" customFormat="1">
      <c r="A50" s="200"/>
      <c r="B50" s="238" t="s">
        <v>2141</v>
      </c>
      <c r="C50" s="239"/>
      <c r="D50" s="270"/>
      <c r="E50" s="270"/>
      <c r="F50" s="193"/>
      <c r="G50" s="193"/>
      <c r="H50" s="193"/>
      <c r="I50" s="193"/>
      <c r="J50" s="193"/>
      <c r="K50" s="193"/>
      <c r="L50" s="193"/>
      <c r="M50" s="193"/>
      <c r="N50" s="204"/>
      <c r="O50" s="204"/>
      <c r="P50" s="204"/>
      <c r="Q50" s="204"/>
      <c r="R50" s="204"/>
    </row>
    <row r="51" spans="1:18" s="222" customFormat="1">
      <c r="A51" s="200"/>
      <c r="B51" s="238" t="s">
        <v>2142</v>
      </c>
      <c r="C51" s="239"/>
      <c r="D51" s="270"/>
      <c r="E51" s="270"/>
      <c r="F51" s="193"/>
      <c r="G51" s="193"/>
      <c r="H51" s="193"/>
      <c r="I51" s="193"/>
      <c r="J51" s="193"/>
      <c r="K51" s="193"/>
      <c r="L51" s="193"/>
      <c r="M51" s="193"/>
      <c r="N51" s="204"/>
      <c r="O51" s="204"/>
      <c r="P51" s="204"/>
      <c r="Q51" s="204"/>
      <c r="R51" s="204"/>
    </row>
    <row r="52" spans="1:18" s="222" customFormat="1">
      <c r="A52" s="200"/>
      <c r="B52" s="238" t="s">
        <v>2143</v>
      </c>
      <c r="C52" s="239"/>
      <c r="D52" s="270"/>
      <c r="E52" s="270"/>
      <c r="F52" s="193"/>
      <c r="G52" s="193"/>
      <c r="H52" s="193"/>
      <c r="I52" s="193"/>
      <c r="J52" s="193"/>
      <c r="K52" s="193"/>
      <c r="L52" s="193"/>
      <c r="M52" s="193"/>
      <c r="N52" s="204"/>
      <c r="O52" s="204"/>
      <c r="P52" s="204"/>
      <c r="Q52" s="204"/>
      <c r="R52" s="204"/>
    </row>
    <row r="53" spans="1:18" s="222" customFormat="1">
      <c r="A53" s="200"/>
      <c r="B53" s="238" t="s">
        <v>2144</v>
      </c>
      <c r="C53" s="239"/>
      <c r="D53" s="270"/>
      <c r="E53" s="270"/>
      <c r="F53" s="193"/>
      <c r="G53" s="193"/>
      <c r="H53" s="193"/>
      <c r="I53" s="193"/>
      <c r="J53" s="193"/>
      <c r="K53" s="193"/>
      <c r="L53" s="193"/>
      <c r="M53" s="193"/>
      <c r="N53" s="204"/>
      <c r="O53" s="204"/>
      <c r="P53" s="204"/>
      <c r="Q53" s="204"/>
      <c r="R53" s="204"/>
    </row>
    <row r="54" spans="1:18" s="222" customFormat="1">
      <c r="A54" s="200"/>
      <c r="B54" s="238" t="s">
        <v>1754</v>
      </c>
      <c r="C54" s="239"/>
      <c r="D54" s="270"/>
      <c r="E54" s="270"/>
      <c r="F54" s="193"/>
      <c r="G54" s="193"/>
      <c r="H54" s="193"/>
      <c r="I54" s="193"/>
      <c r="J54" s="193"/>
      <c r="K54" s="193"/>
      <c r="L54" s="193"/>
      <c r="M54" s="193"/>
      <c r="N54" s="204"/>
      <c r="O54" s="204"/>
      <c r="P54" s="204"/>
      <c r="Q54" s="204"/>
      <c r="R54" s="204"/>
    </row>
    <row r="55" spans="1:18" s="222" customFormat="1">
      <c r="A55" s="200"/>
      <c r="B55" s="238" t="s">
        <v>2145</v>
      </c>
      <c r="C55" s="239"/>
      <c r="D55" s="270"/>
      <c r="E55" s="270"/>
      <c r="F55" s="193"/>
      <c r="G55" s="193"/>
      <c r="H55" s="193"/>
      <c r="I55" s="193"/>
      <c r="J55" s="193"/>
      <c r="K55" s="193"/>
      <c r="L55" s="193"/>
      <c r="M55" s="193"/>
      <c r="N55" s="204"/>
      <c r="O55" s="204"/>
      <c r="P55" s="204"/>
      <c r="Q55" s="204"/>
      <c r="R55" s="204"/>
    </row>
    <row r="56" spans="1:18" s="222" customFormat="1">
      <c r="A56" s="200"/>
      <c r="B56" s="238" t="s">
        <v>2146</v>
      </c>
      <c r="C56" s="239"/>
      <c r="D56" s="270"/>
      <c r="E56" s="270"/>
      <c r="F56" s="193"/>
      <c r="G56" s="193"/>
      <c r="H56" s="193"/>
      <c r="I56" s="193"/>
      <c r="J56" s="193"/>
      <c r="K56" s="193"/>
      <c r="L56" s="193"/>
      <c r="M56" s="193"/>
      <c r="N56" s="204"/>
      <c r="O56" s="204"/>
      <c r="P56" s="204"/>
      <c r="Q56" s="204"/>
      <c r="R56" s="204"/>
    </row>
    <row r="57" spans="1:18" s="222" customFormat="1">
      <c r="A57" s="200"/>
      <c r="B57" s="238" t="s">
        <v>2147</v>
      </c>
      <c r="C57" s="239"/>
      <c r="D57" s="270"/>
      <c r="E57" s="270"/>
      <c r="F57" s="193"/>
      <c r="G57" s="193"/>
      <c r="H57" s="193"/>
      <c r="I57" s="193"/>
      <c r="J57" s="193"/>
      <c r="K57" s="193"/>
      <c r="L57" s="193"/>
      <c r="M57" s="193"/>
      <c r="N57" s="204"/>
      <c r="O57" s="204"/>
      <c r="P57" s="204"/>
      <c r="Q57" s="204"/>
      <c r="R57" s="204"/>
    </row>
    <row r="58" spans="1:18" s="222" customFormat="1">
      <c r="A58" s="200"/>
      <c r="B58" s="238" t="s">
        <v>2148</v>
      </c>
      <c r="C58" s="239"/>
      <c r="D58" s="270"/>
      <c r="E58" s="270"/>
      <c r="F58" s="193"/>
      <c r="G58" s="193"/>
      <c r="H58" s="193"/>
      <c r="I58" s="193"/>
      <c r="J58" s="193"/>
      <c r="K58" s="193"/>
      <c r="L58" s="193"/>
      <c r="M58" s="193"/>
      <c r="N58" s="204"/>
      <c r="O58" s="204"/>
      <c r="P58" s="204"/>
      <c r="Q58" s="204"/>
      <c r="R58" s="204"/>
    </row>
    <row r="59" spans="1:18" s="222" customFormat="1">
      <c r="A59" s="200"/>
      <c r="B59" s="238" t="s">
        <v>2149</v>
      </c>
      <c r="C59" s="239"/>
      <c r="D59" s="270"/>
      <c r="E59" s="270"/>
      <c r="F59" s="193"/>
      <c r="G59" s="193"/>
      <c r="H59" s="193"/>
      <c r="I59" s="193"/>
      <c r="J59" s="193"/>
      <c r="K59" s="193"/>
      <c r="L59" s="193"/>
      <c r="M59" s="193"/>
      <c r="N59" s="204"/>
      <c r="O59" s="204"/>
      <c r="P59" s="204"/>
      <c r="Q59" s="204"/>
      <c r="R59" s="204"/>
    </row>
    <row r="60" spans="1:18" s="222" customFormat="1">
      <c r="A60" s="200"/>
      <c r="B60" s="238" t="s">
        <v>2150</v>
      </c>
      <c r="C60" s="239"/>
      <c r="D60" s="270"/>
      <c r="E60" s="270"/>
      <c r="F60" s="193"/>
      <c r="G60" s="193"/>
      <c r="H60" s="193"/>
      <c r="I60" s="193"/>
      <c r="J60" s="193"/>
      <c r="K60" s="193"/>
      <c r="L60" s="193"/>
      <c r="M60" s="193"/>
      <c r="N60" s="204"/>
      <c r="O60" s="204"/>
      <c r="P60" s="204"/>
      <c r="Q60" s="204"/>
      <c r="R60" s="204"/>
    </row>
    <row r="61" spans="1:18" s="222" customFormat="1">
      <c r="A61" s="200"/>
      <c r="B61" s="238" t="s">
        <v>1753</v>
      </c>
      <c r="C61" s="239"/>
      <c r="D61" s="270"/>
      <c r="E61" s="270"/>
      <c r="F61" s="193"/>
      <c r="G61" s="193"/>
      <c r="H61" s="193"/>
      <c r="I61" s="193"/>
      <c r="J61" s="193"/>
      <c r="K61" s="193"/>
      <c r="L61" s="193"/>
      <c r="M61" s="193"/>
      <c r="N61" s="204"/>
      <c r="O61" s="204"/>
      <c r="P61" s="204"/>
      <c r="Q61" s="204"/>
      <c r="R61" s="204"/>
    </row>
    <row r="62" spans="1:18" s="222" customFormat="1">
      <c r="A62" s="200"/>
      <c r="B62" s="238" t="s">
        <v>2151</v>
      </c>
      <c r="C62" s="239"/>
      <c r="D62" s="270"/>
      <c r="E62" s="270"/>
      <c r="F62" s="193"/>
      <c r="G62" s="193"/>
      <c r="H62" s="193"/>
      <c r="I62" s="193"/>
      <c r="J62" s="193"/>
      <c r="K62" s="193"/>
      <c r="L62" s="193"/>
      <c r="M62" s="193"/>
      <c r="N62" s="204"/>
      <c r="O62" s="204"/>
      <c r="P62" s="204"/>
      <c r="Q62" s="204"/>
      <c r="R62" s="204"/>
    </row>
    <row r="63" spans="1:18" s="222" customFormat="1">
      <c r="A63" s="200"/>
      <c r="B63" s="238" t="s">
        <v>2152</v>
      </c>
      <c r="C63" s="239"/>
      <c r="D63" s="270"/>
      <c r="E63" s="270"/>
      <c r="F63" s="193"/>
      <c r="G63" s="193"/>
      <c r="H63" s="193"/>
      <c r="I63" s="193"/>
      <c r="J63" s="193"/>
      <c r="K63" s="193"/>
      <c r="L63" s="193"/>
      <c r="M63" s="193"/>
      <c r="N63" s="204"/>
      <c r="O63" s="204"/>
      <c r="P63" s="204"/>
      <c r="Q63" s="204"/>
      <c r="R63" s="204"/>
    </row>
    <row r="64" spans="1:18" s="222" customFormat="1">
      <c r="A64" s="200"/>
      <c r="B64" s="238" t="s">
        <v>2153</v>
      </c>
      <c r="C64" s="239"/>
      <c r="D64" s="270"/>
      <c r="E64" s="270"/>
      <c r="F64" s="193"/>
      <c r="G64" s="193"/>
      <c r="H64" s="193"/>
      <c r="I64" s="193"/>
      <c r="J64" s="193"/>
      <c r="K64" s="193"/>
      <c r="L64" s="193"/>
      <c r="M64" s="193"/>
      <c r="N64" s="204"/>
      <c r="O64" s="204"/>
      <c r="P64" s="204"/>
      <c r="Q64" s="204"/>
      <c r="R64" s="204"/>
    </row>
    <row r="65" spans="1:18" s="222" customFormat="1">
      <c r="A65" s="200"/>
      <c r="B65" s="238" t="s">
        <v>2154</v>
      </c>
      <c r="C65" s="239"/>
      <c r="D65" s="270"/>
      <c r="E65" s="270"/>
      <c r="F65" s="193"/>
      <c r="G65" s="193"/>
      <c r="H65" s="193"/>
      <c r="I65" s="193"/>
      <c r="J65" s="193"/>
      <c r="K65" s="193"/>
      <c r="L65" s="193"/>
      <c r="M65" s="193"/>
      <c r="N65" s="204"/>
      <c r="O65" s="204"/>
      <c r="P65" s="204"/>
      <c r="Q65" s="204"/>
      <c r="R65" s="204"/>
    </row>
    <row r="66" spans="1:18" s="222" customFormat="1">
      <c r="A66" s="200"/>
      <c r="B66" s="238" t="s">
        <v>2155</v>
      </c>
      <c r="C66" s="239"/>
      <c r="D66" s="270"/>
      <c r="E66" s="270"/>
      <c r="F66" s="193"/>
      <c r="G66" s="193"/>
      <c r="H66" s="193"/>
      <c r="I66" s="193"/>
      <c r="J66" s="193"/>
      <c r="K66" s="193"/>
      <c r="L66" s="193"/>
      <c r="M66" s="193"/>
      <c r="N66" s="204"/>
      <c r="O66" s="204"/>
      <c r="P66" s="204"/>
      <c r="Q66" s="204"/>
      <c r="R66" s="204"/>
    </row>
    <row r="67" spans="1:18" s="222" customFormat="1">
      <c r="A67" s="200"/>
      <c r="B67" s="238" t="s">
        <v>1769</v>
      </c>
      <c r="C67" s="239"/>
      <c r="D67" s="270"/>
      <c r="E67" s="270"/>
      <c r="F67" s="193"/>
      <c r="G67" s="193"/>
      <c r="H67" s="193"/>
      <c r="I67" s="193"/>
      <c r="J67" s="193"/>
      <c r="K67" s="193"/>
      <c r="L67" s="193"/>
      <c r="M67" s="193"/>
      <c r="N67" s="204"/>
      <c r="O67" s="204"/>
      <c r="P67" s="204"/>
      <c r="Q67" s="204"/>
      <c r="R67" s="204"/>
    </row>
    <row r="68" spans="1:18" s="222" customFormat="1">
      <c r="A68" s="200"/>
      <c r="B68" s="238" t="s">
        <v>2156</v>
      </c>
      <c r="C68" s="239"/>
      <c r="D68" s="270"/>
      <c r="E68" s="270"/>
      <c r="F68" s="193"/>
      <c r="G68" s="193"/>
      <c r="H68" s="193"/>
      <c r="I68" s="193"/>
      <c r="J68" s="193"/>
      <c r="K68" s="193"/>
      <c r="L68" s="193"/>
      <c r="M68" s="193"/>
      <c r="N68" s="204"/>
      <c r="O68" s="204"/>
      <c r="P68" s="204"/>
      <c r="Q68" s="204"/>
      <c r="R68" s="204"/>
    </row>
    <row r="69" spans="1:18" s="222" customFormat="1">
      <c r="A69" s="200"/>
      <c r="B69" s="238" t="s">
        <v>2157</v>
      </c>
      <c r="C69" s="239"/>
      <c r="D69" s="270"/>
      <c r="E69" s="270"/>
      <c r="F69" s="193"/>
      <c r="G69" s="193"/>
      <c r="H69" s="193"/>
      <c r="I69" s="193"/>
      <c r="J69" s="193"/>
      <c r="K69" s="193"/>
      <c r="L69" s="193"/>
      <c r="M69" s="193"/>
      <c r="N69" s="204"/>
      <c r="O69" s="204"/>
      <c r="P69" s="204"/>
      <c r="Q69" s="204"/>
      <c r="R69" s="204"/>
    </row>
    <row r="70" spans="1:18" s="222" customFormat="1">
      <c r="A70" s="200"/>
      <c r="B70" s="238" t="s">
        <v>1755</v>
      </c>
      <c r="C70" s="239"/>
      <c r="D70" s="270"/>
      <c r="E70" s="270"/>
      <c r="F70" s="193"/>
      <c r="G70" s="193"/>
      <c r="H70" s="193"/>
      <c r="I70" s="193"/>
      <c r="J70" s="193"/>
      <c r="K70" s="193"/>
      <c r="L70" s="193"/>
      <c r="M70" s="193"/>
      <c r="N70" s="204"/>
      <c r="O70" s="204"/>
      <c r="P70" s="204"/>
      <c r="Q70" s="204"/>
      <c r="R70" s="204"/>
    </row>
    <row r="71" spans="1:18" s="222" customFormat="1">
      <c r="A71" s="200"/>
      <c r="B71" s="238" t="s">
        <v>2158</v>
      </c>
      <c r="C71" s="239"/>
      <c r="D71" s="270"/>
      <c r="E71" s="270"/>
      <c r="F71" s="193"/>
      <c r="G71" s="193"/>
      <c r="H71" s="193"/>
      <c r="I71" s="193"/>
      <c r="J71" s="193"/>
      <c r="K71" s="193"/>
      <c r="L71" s="193"/>
      <c r="M71" s="193"/>
      <c r="N71" s="204"/>
      <c r="O71" s="204"/>
      <c r="P71" s="204"/>
      <c r="Q71" s="204"/>
      <c r="R71" s="204"/>
    </row>
    <row r="72" spans="1:18" s="222" customFormat="1">
      <c r="A72" s="200"/>
      <c r="B72" s="197"/>
      <c r="C72" s="220"/>
      <c r="D72" s="270"/>
      <c r="E72" s="270"/>
      <c r="F72" s="193"/>
      <c r="G72" s="193"/>
      <c r="H72" s="193"/>
      <c r="I72" s="193"/>
      <c r="J72" s="193"/>
      <c r="K72" s="193"/>
      <c r="L72" s="193"/>
      <c r="M72" s="193"/>
      <c r="N72" s="204"/>
      <c r="O72" s="204"/>
      <c r="P72" s="204"/>
      <c r="Q72" s="204"/>
      <c r="R72" s="204"/>
    </row>
    <row r="73" spans="1:18" s="222" customFormat="1">
      <c r="A73" s="200"/>
      <c r="B73" s="197" t="s">
        <v>1870</v>
      </c>
      <c r="C73" s="220"/>
      <c r="D73" s="270"/>
      <c r="E73" s="270"/>
      <c r="F73" s="193"/>
      <c r="G73" s="193"/>
      <c r="H73" s="193"/>
      <c r="I73" s="193"/>
      <c r="J73" s="193"/>
      <c r="K73" s="193"/>
      <c r="L73" s="193"/>
      <c r="M73" s="193"/>
      <c r="N73" s="204"/>
      <c r="O73" s="204"/>
      <c r="P73" s="204"/>
      <c r="Q73" s="204"/>
      <c r="R73" s="204"/>
    </row>
    <row r="74" spans="1:18" s="222" customFormat="1">
      <c r="A74" s="200"/>
      <c r="B74" s="238" t="s">
        <v>2159</v>
      </c>
      <c r="C74" s="239"/>
      <c r="D74" s="270"/>
      <c r="E74" s="270"/>
      <c r="F74" s="193"/>
      <c r="G74" s="193"/>
      <c r="H74" s="193"/>
      <c r="I74" s="193"/>
      <c r="J74" s="193"/>
      <c r="K74" s="193"/>
      <c r="L74" s="193"/>
      <c r="M74" s="193"/>
      <c r="N74" s="204"/>
      <c r="O74" s="204"/>
      <c r="P74" s="204"/>
      <c r="Q74" s="204"/>
      <c r="R74" s="204"/>
    </row>
    <row r="75" spans="1:18" s="222" customFormat="1">
      <c r="A75" s="200"/>
      <c r="B75" s="199" t="s">
        <v>123</v>
      </c>
      <c r="C75" s="221"/>
      <c r="D75" s="271"/>
      <c r="E75" s="271"/>
      <c r="F75" s="193"/>
      <c r="G75" s="193"/>
      <c r="H75" s="193"/>
      <c r="I75" s="193"/>
      <c r="J75" s="193"/>
      <c r="K75" s="193"/>
      <c r="L75" s="193"/>
      <c r="M75" s="193"/>
      <c r="N75" s="204"/>
      <c r="O75" s="204"/>
      <c r="P75" s="204"/>
      <c r="Q75" s="204"/>
      <c r="R75" s="204"/>
    </row>
    <row r="76" spans="1:18" s="222" customFormat="1">
      <c r="A76" s="200"/>
      <c r="B76" s="194"/>
      <c r="C76" s="194"/>
      <c r="D76" s="204"/>
      <c r="E76" s="204"/>
      <c r="F76" s="204"/>
      <c r="G76" s="204"/>
      <c r="H76" s="204"/>
      <c r="I76" s="204"/>
      <c r="J76" s="204"/>
      <c r="K76" s="204"/>
      <c r="L76" s="204"/>
      <c r="M76" s="204"/>
      <c r="N76" s="204"/>
      <c r="O76" s="204"/>
      <c r="P76" s="204"/>
      <c r="Q76" s="204"/>
      <c r="R76" s="204"/>
    </row>
    <row r="77" spans="1:18" s="222" customFormat="1">
      <c r="A77" s="200"/>
      <c r="B77" s="194"/>
      <c r="C77" s="194"/>
      <c r="D77" s="204"/>
      <c r="E77" s="204"/>
      <c r="F77" s="204"/>
      <c r="G77" s="204"/>
      <c r="H77" s="204"/>
      <c r="I77" s="204"/>
      <c r="J77" s="204"/>
      <c r="K77" s="204"/>
      <c r="L77" s="204"/>
      <c r="M77" s="204"/>
      <c r="N77" s="204"/>
      <c r="O77" s="204"/>
      <c r="P77" s="204"/>
      <c r="Q77" s="204"/>
      <c r="R77" s="204"/>
    </row>
    <row r="78" spans="1:18" ht="13">
      <c r="A78" s="200" t="s">
        <v>2160</v>
      </c>
      <c r="B78" s="234" t="s">
        <v>2161</v>
      </c>
      <c r="C78" s="193"/>
      <c r="D78" s="193"/>
      <c r="E78" s="193"/>
      <c r="F78" s="193"/>
      <c r="G78" s="193"/>
      <c r="H78" s="193"/>
      <c r="I78" s="193"/>
      <c r="J78" s="193"/>
      <c r="K78" s="193"/>
      <c r="L78" s="193"/>
      <c r="M78" s="193"/>
      <c r="N78" s="193"/>
      <c r="O78" s="193"/>
      <c r="P78" s="193"/>
      <c r="Q78" s="193"/>
      <c r="R78" s="193"/>
    </row>
    <row r="79" spans="1:18">
      <c r="B79" s="193"/>
      <c r="C79" s="193"/>
      <c r="D79" s="193"/>
      <c r="E79" s="193"/>
      <c r="F79" s="193"/>
      <c r="G79" s="193"/>
      <c r="H79" s="193"/>
      <c r="I79" s="193"/>
      <c r="J79" s="193"/>
      <c r="K79" s="193"/>
      <c r="L79" s="193"/>
      <c r="M79" s="193"/>
      <c r="N79" s="193"/>
      <c r="O79" s="193"/>
      <c r="P79" s="193"/>
      <c r="Q79" s="193"/>
      <c r="R79" s="193"/>
    </row>
    <row r="80" spans="1:18">
      <c r="A80" s="200"/>
      <c r="B80" s="193"/>
      <c r="C80" s="195" t="s">
        <v>1773</v>
      </c>
      <c r="D80" s="223"/>
      <c r="E80" s="193"/>
      <c r="F80" s="193"/>
      <c r="G80" s="193"/>
      <c r="H80" s="193"/>
      <c r="I80" s="193"/>
      <c r="J80" s="193"/>
      <c r="K80" s="193"/>
      <c r="L80" s="193"/>
      <c r="M80" s="193"/>
      <c r="N80" s="193"/>
      <c r="O80" s="193"/>
      <c r="P80" s="193"/>
      <c r="Q80" s="193"/>
      <c r="R80" s="193"/>
    </row>
    <row r="81" spans="1:18">
      <c r="A81" s="200"/>
      <c r="B81" s="207" t="s">
        <v>1784</v>
      </c>
      <c r="C81" s="269"/>
      <c r="D81" s="180"/>
      <c r="E81" s="193"/>
      <c r="F81" s="193"/>
      <c r="G81" s="193"/>
      <c r="H81" s="193"/>
      <c r="I81" s="193"/>
      <c r="J81" s="193"/>
      <c r="K81" s="193"/>
      <c r="L81" s="193"/>
      <c r="M81" s="193"/>
      <c r="N81" s="193"/>
      <c r="O81" s="193"/>
      <c r="P81" s="193"/>
      <c r="Q81" s="193"/>
      <c r="R81" s="193"/>
    </row>
    <row r="82" spans="1:18">
      <c r="A82" s="200"/>
      <c r="B82" s="216" t="s">
        <v>2162</v>
      </c>
      <c r="C82" s="270"/>
      <c r="D82" s="180"/>
      <c r="E82" s="193"/>
      <c r="F82" s="193"/>
      <c r="G82" s="193"/>
      <c r="H82" s="193"/>
      <c r="I82" s="193"/>
      <c r="J82" s="193"/>
      <c r="K82" s="193"/>
      <c r="L82" s="193"/>
      <c r="M82" s="193"/>
      <c r="N82" s="193"/>
      <c r="O82" s="193"/>
      <c r="P82" s="193"/>
      <c r="Q82" s="193"/>
      <c r="R82" s="193"/>
    </row>
    <row r="83" spans="1:18">
      <c r="A83" s="200"/>
      <c r="B83" s="216" t="s">
        <v>2163</v>
      </c>
      <c r="C83" s="270"/>
      <c r="D83" s="180"/>
      <c r="E83" s="193"/>
      <c r="F83" s="193"/>
      <c r="G83" s="193"/>
      <c r="H83" s="193"/>
      <c r="I83" s="193"/>
      <c r="J83" s="193"/>
      <c r="K83" s="193"/>
      <c r="L83" s="193"/>
      <c r="M83" s="193"/>
      <c r="N83" s="193"/>
      <c r="O83" s="193"/>
      <c r="P83" s="193"/>
      <c r="Q83" s="193"/>
      <c r="R83" s="193"/>
    </row>
    <row r="84" spans="1:18">
      <c r="A84" s="200"/>
      <c r="B84" s="216" t="s">
        <v>2164</v>
      </c>
      <c r="C84" s="270"/>
      <c r="D84" s="180"/>
      <c r="E84" s="193"/>
      <c r="F84" s="193"/>
      <c r="G84" s="193"/>
      <c r="H84" s="193"/>
      <c r="I84" s="193"/>
      <c r="J84" s="193"/>
      <c r="K84" s="193"/>
      <c r="L84" s="193"/>
      <c r="M84" s="193"/>
      <c r="N84" s="193"/>
      <c r="O84" s="193"/>
      <c r="P84" s="193"/>
      <c r="Q84" s="193"/>
      <c r="R84" s="193"/>
    </row>
    <row r="85" spans="1:18" s="193" customFormat="1">
      <c r="A85" s="200"/>
      <c r="B85" s="216" t="s">
        <v>121</v>
      </c>
      <c r="C85" s="270"/>
      <c r="D85" s="180"/>
    </row>
    <row r="86" spans="1:18">
      <c r="A86" s="203"/>
      <c r="B86" s="217" t="s">
        <v>1783</v>
      </c>
      <c r="C86" s="271"/>
      <c r="D86" s="180"/>
      <c r="E86" s="193"/>
      <c r="F86" s="193"/>
      <c r="G86" s="193"/>
      <c r="H86" s="193"/>
      <c r="I86" s="193"/>
      <c r="J86" s="193"/>
      <c r="K86" s="193"/>
      <c r="L86" s="193"/>
      <c r="M86" s="193"/>
      <c r="N86" s="193"/>
      <c r="O86" s="193"/>
      <c r="P86" s="193"/>
      <c r="Q86" s="193"/>
      <c r="R86" s="193"/>
    </row>
    <row r="87" spans="1:18">
      <c r="A87" s="203"/>
      <c r="B87" s="193"/>
      <c r="C87" s="193"/>
      <c r="D87" s="180"/>
      <c r="E87" s="194"/>
      <c r="F87" s="180"/>
      <c r="G87" s="193"/>
      <c r="H87" s="193"/>
      <c r="I87" s="193"/>
      <c r="J87" s="193"/>
      <c r="K87" s="193"/>
      <c r="L87" s="193"/>
      <c r="M87" s="193"/>
      <c r="N87" s="193"/>
      <c r="O87" s="193"/>
      <c r="P87" s="193"/>
      <c r="Q87" s="193"/>
      <c r="R87" s="193"/>
    </row>
    <row r="88" spans="1:18">
      <c r="A88" s="203"/>
      <c r="B88" s="193"/>
      <c r="C88" s="193"/>
      <c r="D88" s="180"/>
      <c r="E88" s="194"/>
      <c r="F88" s="180"/>
      <c r="G88" s="193"/>
      <c r="H88" s="193"/>
      <c r="I88" s="193"/>
      <c r="J88" s="193"/>
      <c r="K88" s="193"/>
      <c r="L88" s="193"/>
      <c r="M88" s="193"/>
      <c r="N88" s="193"/>
      <c r="O88" s="193"/>
      <c r="P88" s="193"/>
      <c r="Q88" s="193"/>
      <c r="R88" s="193"/>
    </row>
    <row r="89" spans="1:18" ht="13">
      <c r="A89" s="200" t="s">
        <v>2165</v>
      </c>
      <c r="B89" s="234" t="s">
        <v>2166</v>
      </c>
      <c r="C89" s="193"/>
      <c r="D89" s="193"/>
      <c r="E89" s="193"/>
      <c r="F89" s="193"/>
      <c r="G89" s="193"/>
      <c r="H89" s="193"/>
      <c r="I89" s="193"/>
      <c r="J89" s="193"/>
      <c r="K89" s="193"/>
      <c r="L89" s="193"/>
      <c r="M89" s="193"/>
      <c r="N89" s="193"/>
      <c r="O89" s="193"/>
      <c r="P89" s="193"/>
      <c r="Q89" s="193"/>
      <c r="R89" s="193"/>
    </row>
    <row r="90" spans="1:18">
      <c r="B90" s="193"/>
      <c r="C90" s="193"/>
      <c r="D90" s="193"/>
      <c r="E90" s="193"/>
      <c r="F90" s="193"/>
      <c r="G90" s="193"/>
      <c r="H90" s="193"/>
      <c r="I90" s="193"/>
      <c r="J90" s="193"/>
      <c r="K90" s="193"/>
      <c r="L90" s="193"/>
      <c r="M90" s="193"/>
      <c r="N90" s="193"/>
      <c r="O90" s="193"/>
      <c r="P90" s="193"/>
      <c r="Q90" s="193"/>
      <c r="R90" s="193"/>
    </row>
    <row r="91" spans="1:18">
      <c r="A91" s="200"/>
      <c r="B91" s="180"/>
      <c r="C91" s="195" t="s">
        <v>1773</v>
      </c>
      <c r="D91" s="242"/>
      <c r="E91" s="193"/>
      <c r="F91" s="193"/>
      <c r="G91" s="193"/>
      <c r="H91" s="193"/>
      <c r="I91" s="193"/>
      <c r="J91" s="193"/>
      <c r="K91" s="193"/>
      <c r="L91" s="193"/>
      <c r="M91" s="193"/>
      <c r="N91" s="193"/>
      <c r="O91" s="193"/>
      <c r="P91" s="193"/>
      <c r="Q91" s="193"/>
      <c r="R91" s="193"/>
    </row>
    <row r="92" spans="1:18">
      <c r="A92" s="200"/>
      <c r="B92" s="207" t="s">
        <v>189</v>
      </c>
      <c r="C92" s="269"/>
      <c r="D92" s="225"/>
      <c r="E92" s="193"/>
      <c r="F92" s="193"/>
      <c r="G92" s="193"/>
      <c r="H92" s="193"/>
      <c r="I92" s="193"/>
      <c r="J92" s="193"/>
      <c r="K92" s="193"/>
      <c r="L92" s="193"/>
      <c r="M92" s="193"/>
      <c r="N92" s="193"/>
      <c r="O92" s="193"/>
      <c r="P92" s="193"/>
      <c r="Q92" s="193"/>
      <c r="R92" s="193"/>
    </row>
    <row r="93" spans="1:18">
      <c r="A93" s="200"/>
      <c r="B93" s="216" t="s">
        <v>1736</v>
      </c>
      <c r="C93" s="270"/>
      <c r="D93" s="225"/>
      <c r="E93" s="193"/>
      <c r="F93" s="193"/>
      <c r="G93" s="193"/>
      <c r="H93" s="193"/>
      <c r="I93" s="193"/>
      <c r="J93" s="193"/>
      <c r="K93" s="193"/>
      <c r="L93" s="193"/>
      <c r="M93" s="193"/>
      <c r="N93" s="193"/>
      <c r="O93" s="193"/>
      <c r="P93" s="193"/>
      <c r="Q93" s="193"/>
      <c r="R93" s="193"/>
    </row>
    <row r="94" spans="1:18">
      <c r="A94" s="200"/>
      <c r="B94" s="216" t="s">
        <v>1742</v>
      </c>
      <c r="C94" s="270"/>
      <c r="D94" s="225"/>
      <c r="E94" s="193"/>
      <c r="F94" s="193"/>
      <c r="G94" s="193"/>
      <c r="H94" s="193"/>
      <c r="I94" s="193"/>
      <c r="J94" s="193"/>
      <c r="K94" s="193"/>
      <c r="L94" s="193"/>
      <c r="M94" s="193"/>
      <c r="N94" s="193"/>
      <c r="O94" s="193"/>
      <c r="P94" s="193"/>
      <c r="Q94" s="193"/>
      <c r="R94" s="193"/>
    </row>
    <row r="95" spans="1:18">
      <c r="A95" s="200"/>
      <c r="B95" s="217" t="s">
        <v>121</v>
      </c>
      <c r="C95" s="271"/>
      <c r="D95" s="180"/>
      <c r="E95" s="193"/>
      <c r="F95" s="193"/>
      <c r="G95" s="193"/>
      <c r="H95" s="193"/>
      <c r="I95" s="193"/>
      <c r="J95" s="193"/>
      <c r="K95" s="193"/>
      <c r="L95" s="193"/>
      <c r="M95" s="193"/>
      <c r="N95" s="193"/>
      <c r="O95" s="193"/>
      <c r="P95" s="193"/>
      <c r="Q95" s="193"/>
      <c r="R95" s="193"/>
    </row>
    <row r="96" spans="1:18">
      <c r="A96" s="200"/>
      <c r="B96" s="193"/>
      <c r="C96" s="193"/>
      <c r="D96" s="193"/>
      <c r="E96" s="193"/>
      <c r="F96" s="193"/>
      <c r="G96" s="193"/>
      <c r="H96" s="193"/>
      <c r="I96" s="193"/>
      <c r="J96" s="193"/>
      <c r="K96" s="193"/>
      <c r="L96" s="193"/>
      <c r="M96" s="193"/>
      <c r="N96" s="193"/>
      <c r="O96" s="193"/>
      <c r="P96" s="193"/>
      <c r="Q96" s="193"/>
      <c r="R96" s="193"/>
    </row>
    <row r="97" spans="1:18">
      <c r="A97" s="200"/>
      <c r="B97" s="193"/>
      <c r="C97" s="193"/>
      <c r="D97" s="193"/>
      <c r="E97" s="193"/>
      <c r="F97" s="193"/>
      <c r="G97" s="193"/>
      <c r="H97" s="193"/>
      <c r="I97" s="193"/>
      <c r="J97" s="193"/>
      <c r="K97" s="193"/>
      <c r="L97" s="193"/>
      <c r="M97" s="193"/>
      <c r="N97" s="193"/>
      <c r="O97" s="193"/>
      <c r="P97" s="193"/>
      <c r="Q97" s="193"/>
      <c r="R97" s="193"/>
    </row>
    <row r="98" spans="1:18" ht="13">
      <c r="A98" s="200" t="s">
        <v>2167</v>
      </c>
      <c r="B98" s="234" t="s">
        <v>2168</v>
      </c>
      <c r="C98" s="193"/>
      <c r="D98" s="193"/>
      <c r="E98" s="193"/>
      <c r="F98" s="193"/>
      <c r="G98" s="193"/>
      <c r="H98" s="193"/>
      <c r="I98" s="193"/>
      <c r="J98" s="193"/>
      <c r="K98" s="193"/>
      <c r="L98" s="193"/>
      <c r="M98" s="193"/>
      <c r="N98" s="193"/>
      <c r="O98" s="193"/>
      <c r="P98" s="193"/>
      <c r="Q98" s="193"/>
      <c r="R98" s="193"/>
    </row>
    <row r="99" spans="1:18">
      <c r="A99" s="200"/>
      <c r="B99" s="193"/>
      <c r="C99" s="193"/>
      <c r="D99" s="193"/>
      <c r="E99" s="193"/>
      <c r="F99" s="193"/>
      <c r="G99" s="193"/>
      <c r="H99" s="193"/>
      <c r="I99" s="193"/>
      <c r="J99" s="193"/>
      <c r="K99" s="193"/>
      <c r="L99" s="193"/>
      <c r="M99" s="193"/>
      <c r="N99" s="193"/>
      <c r="O99" s="193"/>
      <c r="P99" s="193"/>
      <c r="Q99" s="193"/>
      <c r="R99" s="193"/>
    </row>
    <row r="100" spans="1:18">
      <c r="A100" s="200"/>
      <c r="B100" s="180"/>
      <c r="C100" s="195" t="s">
        <v>1773</v>
      </c>
      <c r="D100" s="242"/>
      <c r="E100" s="193"/>
      <c r="F100" s="193"/>
      <c r="G100" s="193"/>
      <c r="H100" s="193"/>
      <c r="I100" s="193"/>
      <c r="J100" s="193"/>
      <c r="K100" s="193"/>
      <c r="L100" s="193"/>
      <c r="M100" s="193"/>
      <c r="N100" s="193"/>
      <c r="O100" s="193"/>
      <c r="P100" s="193"/>
      <c r="Q100" s="193"/>
      <c r="R100" s="193"/>
    </row>
    <row r="101" spans="1:18">
      <c r="A101" s="200"/>
      <c r="B101" s="207" t="s">
        <v>682</v>
      </c>
      <c r="C101" s="269"/>
      <c r="D101" s="225"/>
      <c r="E101" s="193"/>
      <c r="F101" s="193"/>
      <c r="G101" s="193"/>
      <c r="H101" s="193"/>
      <c r="I101" s="193"/>
      <c r="J101" s="193"/>
      <c r="K101" s="193"/>
      <c r="L101" s="193"/>
      <c r="M101" s="193"/>
      <c r="N101" s="193"/>
      <c r="O101" s="193"/>
      <c r="P101" s="193"/>
      <c r="Q101" s="193"/>
      <c r="R101" s="193"/>
    </row>
    <row r="102" spans="1:18">
      <c r="A102" s="200"/>
      <c r="B102" s="216" t="s">
        <v>1978</v>
      </c>
      <c r="C102" s="270"/>
      <c r="D102" s="225"/>
      <c r="E102" s="193"/>
      <c r="F102" s="193"/>
      <c r="G102" s="193"/>
      <c r="H102" s="193"/>
      <c r="I102" s="193"/>
      <c r="J102" s="193"/>
      <c r="K102" s="193"/>
      <c r="L102" s="193"/>
      <c r="M102" s="193"/>
      <c r="N102" s="193"/>
      <c r="O102" s="193"/>
      <c r="P102" s="193"/>
      <c r="Q102" s="193"/>
      <c r="R102" s="193"/>
    </row>
    <row r="103" spans="1:18">
      <c r="A103" s="200"/>
      <c r="B103" s="216" t="s">
        <v>1979</v>
      </c>
      <c r="C103" s="270"/>
      <c r="D103" s="225"/>
      <c r="E103" s="193"/>
      <c r="F103" s="193"/>
      <c r="G103" s="193"/>
      <c r="H103" s="193"/>
      <c r="I103" s="193"/>
      <c r="J103" s="193"/>
      <c r="K103" s="193"/>
      <c r="L103" s="193"/>
      <c r="M103" s="193"/>
      <c r="N103" s="193"/>
      <c r="O103" s="193"/>
      <c r="P103" s="193"/>
      <c r="Q103" s="193"/>
      <c r="R103" s="193"/>
    </row>
    <row r="104" spans="1:18">
      <c r="A104" s="200"/>
      <c r="B104" s="216" t="s">
        <v>121</v>
      </c>
      <c r="C104" s="270"/>
      <c r="D104" s="180"/>
      <c r="E104" s="193"/>
      <c r="F104" s="193"/>
      <c r="G104" s="193"/>
      <c r="H104" s="193"/>
      <c r="I104" s="193"/>
      <c r="J104" s="193"/>
      <c r="K104" s="193"/>
      <c r="L104" s="193"/>
      <c r="M104" s="193"/>
      <c r="N104" s="193"/>
      <c r="O104" s="193"/>
      <c r="P104" s="193"/>
      <c r="Q104" s="193"/>
      <c r="R104" s="193"/>
    </row>
    <row r="105" spans="1:18">
      <c r="A105" s="200"/>
      <c r="B105" s="217" t="s">
        <v>1783</v>
      </c>
      <c r="C105" s="271"/>
      <c r="D105" s="180"/>
      <c r="E105" s="193"/>
      <c r="F105" s="193"/>
      <c r="G105" s="193"/>
      <c r="H105" s="193"/>
      <c r="I105" s="193"/>
      <c r="J105" s="193"/>
      <c r="K105" s="193"/>
      <c r="L105" s="193"/>
      <c r="M105" s="193"/>
      <c r="N105" s="193"/>
      <c r="O105" s="193"/>
      <c r="P105" s="193"/>
      <c r="Q105" s="193"/>
      <c r="R105" s="193"/>
    </row>
    <row r="106" spans="1:18">
      <c r="A106" s="200"/>
      <c r="B106" s="193"/>
      <c r="C106" s="193"/>
      <c r="D106" s="193"/>
      <c r="E106" s="193"/>
      <c r="F106" s="193"/>
      <c r="G106" s="193"/>
      <c r="H106" s="193"/>
      <c r="I106" s="193"/>
      <c r="J106" s="193"/>
      <c r="K106" s="193"/>
      <c r="L106" s="193"/>
      <c r="M106" s="193"/>
      <c r="N106" s="193"/>
      <c r="O106" s="193"/>
      <c r="P106" s="193"/>
      <c r="Q106" s="193"/>
      <c r="R106" s="193"/>
    </row>
    <row r="107" spans="1:18">
      <c r="A107" s="200"/>
      <c r="B107" s="180"/>
      <c r="C107" s="180"/>
      <c r="D107" s="180"/>
      <c r="E107" s="180"/>
      <c r="F107" s="180"/>
      <c r="G107" s="193"/>
      <c r="H107" s="193"/>
      <c r="I107" s="193"/>
      <c r="J107" s="193"/>
      <c r="K107" s="193"/>
      <c r="L107" s="193"/>
      <c r="M107" s="193"/>
      <c r="N107" s="193"/>
      <c r="O107" s="193"/>
      <c r="P107" s="193"/>
      <c r="Q107" s="193"/>
      <c r="R107" s="193"/>
    </row>
    <row r="108" spans="1:18" ht="13">
      <c r="A108" s="200" t="s">
        <v>2169</v>
      </c>
      <c r="B108" s="234" t="s">
        <v>2170</v>
      </c>
      <c r="C108" s="193"/>
      <c r="D108" s="193"/>
      <c r="E108" s="193"/>
      <c r="F108" s="180"/>
      <c r="G108" s="193"/>
      <c r="H108" s="193"/>
      <c r="I108" s="193"/>
      <c r="J108" s="193"/>
      <c r="K108" s="193"/>
      <c r="L108" s="193"/>
      <c r="M108" s="193"/>
      <c r="N108" s="193"/>
      <c r="O108" s="193"/>
      <c r="P108" s="193"/>
      <c r="Q108" s="193"/>
      <c r="R108" s="193"/>
    </row>
    <row r="109" spans="1:18" ht="13">
      <c r="B109" s="234"/>
      <c r="C109" s="193"/>
      <c r="D109" s="193"/>
      <c r="E109" s="193"/>
      <c r="F109" s="180"/>
      <c r="G109" s="193"/>
      <c r="H109" s="193"/>
      <c r="I109" s="193"/>
      <c r="J109" s="193"/>
      <c r="K109" s="193"/>
      <c r="L109" s="193"/>
      <c r="M109" s="193"/>
      <c r="N109" s="193"/>
      <c r="O109" s="193"/>
      <c r="P109" s="193"/>
      <c r="Q109" s="193"/>
      <c r="R109" s="193"/>
    </row>
    <row r="110" spans="1:18">
      <c r="A110" s="200"/>
      <c r="B110" s="207" t="s">
        <v>2171</v>
      </c>
      <c r="C110" s="240"/>
      <c r="D110" s="226"/>
      <c r="E110" s="180"/>
      <c r="F110" s="193"/>
      <c r="G110" s="193"/>
      <c r="H110" s="193"/>
      <c r="I110" s="193"/>
      <c r="J110" s="193"/>
      <c r="K110" s="193"/>
      <c r="L110" s="193"/>
      <c r="M110" s="193"/>
      <c r="N110" s="193"/>
      <c r="O110" s="193"/>
      <c r="P110" s="193"/>
      <c r="Q110" s="193"/>
      <c r="R110" s="193"/>
    </row>
    <row r="111" spans="1:18">
      <c r="A111" s="222"/>
      <c r="B111" s="217" t="s">
        <v>1789</v>
      </c>
      <c r="C111" s="241"/>
      <c r="D111" s="272"/>
      <c r="E111" s="180"/>
      <c r="F111" s="193"/>
      <c r="G111" s="193"/>
      <c r="H111" s="193"/>
      <c r="I111" s="193"/>
      <c r="J111" s="193"/>
      <c r="K111" s="193"/>
      <c r="L111" s="193"/>
      <c r="M111" s="193"/>
      <c r="N111" s="193"/>
      <c r="O111" s="193"/>
      <c r="P111" s="193"/>
      <c r="Q111" s="193"/>
      <c r="R111" s="193"/>
    </row>
    <row r="112" spans="1:18">
      <c r="A112" s="222"/>
      <c r="B112" s="192"/>
      <c r="C112" s="235"/>
      <c r="D112" s="235"/>
      <c r="E112" s="223"/>
      <c r="F112" s="193"/>
      <c r="G112" s="193"/>
      <c r="H112" s="193"/>
      <c r="I112" s="193"/>
      <c r="J112" s="193"/>
      <c r="K112" s="193"/>
      <c r="L112" s="193"/>
      <c r="M112" s="193"/>
      <c r="N112" s="193"/>
      <c r="O112" s="193"/>
      <c r="P112" s="193"/>
      <c r="Q112" s="193"/>
      <c r="R112" s="193"/>
    </row>
    <row r="113" spans="1:18">
      <c r="A113" s="222"/>
      <c r="B113" s="207" t="s">
        <v>1790</v>
      </c>
      <c r="C113" s="207"/>
      <c r="D113" s="269"/>
      <c r="E113" s="180"/>
      <c r="F113" s="193"/>
      <c r="G113" s="193"/>
      <c r="H113" s="193"/>
      <c r="I113" s="193"/>
      <c r="J113" s="193"/>
      <c r="K113" s="193"/>
      <c r="L113" s="193"/>
      <c r="M113" s="193"/>
      <c r="N113" s="193"/>
      <c r="O113" s="193"/>
      <c r="P113" s="193"/>
      <c r="Q113" s="193"/>
      <c r="R113" s="193"/>
    </row>
    <row r="114" spans="1:18">
      <c r="A114" s="222"/>
      <c r="B114" s="217" t="s">
        <v>1791</v>
      </c>
      <c r="C114" s="217"/>
      <c r="D114" s="271"/>
      <c r="E114" s="180"/>
      <c r="F114" s="193"/>
      <c r="G114" s="193"/>
      <c r="H114" s="193"/>
      <c r="I114" s="193"/>
      <c r="J114" s="193"/>
      <c r="K114" s="193"/>
      <c r="L114" s="193"/>
      <c r="M114" s="193"/>
      <c r="N114" s="193"/>
      <c r="O114" s="193"/>
      <c r="P114" s="193"/>
      <c r="Q114" s="193"/>
      <c r="R114" s="193"/>
    </row>
    <row r="115" spans="1:18">
      <c r="A115" s="222"/>
      <c r="B115" s="193"/>
      <c r="C115" s="193"/>
      <c r="D115" s="193"/>
      <c r="E115" s="193"/>
      <c r="F115" s="193"/>
      <c r="G115" s="193"/>
      <c r="H115" s="193"/>
      <c r="I115" s="193"/>
      <c r="J115" s="193"/>
      <c r="K115" s="193"/>
      <c r="L115" s="193"/>
      <c r="M115" s="193"/>
      <c r="N115" s="193"/>
      <c r="O115" s="193"/>
      <c r="P115" s="193"/>
      <c r="Q115" s="193"/>
      <c r="R115" s="193"/>
    </row>
    <row r="116" spans="1:18">
      <c r="A116" s="222"/>
      <c r="B116" s="193"/>
      <c r="C116" s="193"/>
      <c r="D116" s="193"/>
      <c r="E116" s="193"/>
      <c r="F116" s="193"/>
      <c r="G116" s="193"/>
      <c r="H116" s="193"/>
      <c r="I116" s="193"/>
      <c r="J116" s="193"/>
      <c r="K116" s="193"/>
      <c r="L116" s="193"/>
      <c r="M116" s="193"/>
      <c r="N116" s="193"/>
      <c r="O116" s="193"/>
      <c r="P116" s="193"/>
      <c r="Q116" s="193"/>
      <c r="R116" s="193"/>
    </row>
    <row r="117" spans="1:18">
      <c r="A117" s="222"/>
      <c r="B117" s="193"/>
      <c r="C117" s="193"/>
      <c r="D117" s="193"/>
      <c r="E117" s="193"/>
      <c r="F117" s="193"/>
      <c r="G117" s="193"/>
      <c r="H117" s="193"/>
      <c r="I117" s="193"/>
      <c r="J117" s="193"/>
      <c r="K117" s="193"/>
      <c r="L117" s="193"/>
      <c r="M117" s="193"/>
      <c r="N117" s="193"/>
      <c r="O117" s="193"/>
      <c r="P117" s="193"/>
      <c r="Q117" s="193"/>
      <c r="R117" s="193"/>
    </row>
    <row r="118" spans="1:18" ht="37.5">
      <c r="A118" s="273" t="s">
        <v>2172</v>
      </c>
      <c r="B118" s="274" t="s">
        <v>1902</v>
      </c>
      <c r="C118" s="275" t="s">
        <v>1788</v>
      </c>
      <c r="D118" s="275" t="s">
        <v>1793</v>
      </c>
      <c r="E118" s="275" t="s">
        <v>1993</v>
      </c>
      <c r="F118" s="193"/>
      <c r="G118" s="193"/>
      <c r="H118" s="193"/>
      <c r="I118" s="193"/>
      <c r="J118" s="193"/>
      <c r="K118" s="193"/>
      <c r="L118" s="193"/>
      <c r="M118" s="193"/>
      <c r="N118" s="193"/>
      <c r="O118" s="193"/>
      <c r="P118" s="193"/>
      <c r="Q118" s="193"/>
      <c r="R118" s="193"/>
    </row>
    <row r="119" spans="1:18" ht="13">
      <c r="A119" s="276"/>
      <c r="B119" s="277" t="s">
        <v>2173</v>
      </c>
      <c r="C119" s="278"/>
      <c r="D119" s="279"/>
      <c r="E119" s="280"/>
      <c r="F119" s="193"/>
      <c r="G119" s="193"/>
      <c r="H119" s="193"/>
      <c r="I119" s="193"/>
      <c r="J119" s="193"/>
      <c r="K119" s="193"/>
      <c r="L119" s="193"/>
      <c r="M119" s="193"/>
      <c r="N119" s="193"/>
      <c r="O119" s="193"/>
      <c r="P119" s="193"/>
      <c r="Q119" s="193"/>
      <c r="R119" s="193"/>
    </row>
    <row r="120" spans="1:18" ht="13">
      <c r="A120" s="276"/>
      <c r="B120" s="277" t="s">
        <v>2174</v>
      </c>
      <c r="C120" s="281"/>
      <c r="D120" s="279"/>
      <c r="E120" s="280"/>
      <c r="F120" s="193"/>
      <c r="G120" s="193"/>
      <c r="H120" s="193"/>
      <c r="I120" s="193"/>
      <c r="J120" s="193"/>
      <c r="K120" s="193"/>
      <c r="L120" s="193"/>
      <c r="M120" s="193"/>
      <c r="N120" s="193"/>
      <c r="O120" s="193"/>
      <c r="P120" s="193"/>
      <c r="Q120" s="193"/>
      <c r="R120" s="193"/>
    </row>
    <row r="121" spans="1:18" ht="13">
      <c r="A121" s="276"/>
      <c r="B121" s="277" t="s">
        <v>2175</v>
      </c>
      <c r="C121" s="281"/>
      <c r="D121" s="279"/>
      <c r="E121" s="280"/>
      <c r="F121" s="193"/>
      <c r="G121" s="193"/>
      <c r="H121" s="193"/>
      <c r="I121" s="193"/>
      <c r="J121" s="193"/>
      <c r="K121" s="193"/>
      <c r="L121" s="193"/>
      <c r="M121" s="193"/>
      <c r="N121" s="193"/>
      <c r="O121" s="193"/>
      <c r="P121" s="193"/>
      <c r="Q121" s="193"/>
      <c r="R121" s="193"/>
    </row>
    <row r="122" spans="1:18" ht="13">
      <c r="A122" s="276"/>
      <c r="B122" s="277" t="s">
        <v>2176</v>
      </c>
      <c r="C122" s="281"/>
      <c r="D122" s="279"/>
      <c r="E122" s="282"/>
      <c r="F122" s="193"/>
      <c r="G122" s="193"/>
      <c r="H122" s="193"/>
      <c r="I122" s="193"/>
      <c r="J122" s="193"/>
      <c r="K122" s="193"/>
      <c r="L122" s="193"/>
      <c r="M122" s="193"/>
      <c r="N122" s="193"/>
      <c r="O122" s="193"/>
      <c r="P122" s="193"/>
      <c r="Q122" s="193"/>
      <c r="R122" s="193"/>
    </row>
    <row r="123" spans="1:18" ht="13">
      <c r="A123" s="276"/>
      <c r="B123" s="277" t="s">
        <v>2177</v>
      </c>
      <c r="C123" s="281"/>
      <c r="D123" s="279"/>
      <c r="E123" s="280"/>
      <c r="F123" s="193"/>
      <c r="G123" s="193"/>
      <c r="H123" s="193"/>
      <c r="I123" s="193"/>
      <c r="J123" s="193"/>
      <c r="K123" s="193"/>
      <c r="L123" s="193"/>
      <c r="M123" s="193"/>
      <c r="N123" s="193"/>
      <c r="O123" s="193"/>
      <c r="P123" s="193"/>
      <c r="Q123" s="193"/>
      <c r="R123" s="193"/>
    </row>
    <row r="124" spans="1:18" ht="13">
      <c r="A124" s="276"/>
      <c r="B124" s="277" t="s">
        <v>2178</v>
      </c>
      <c r="C124" s="281"/>
      <c r="D124" s="279"/>
      <c r="E124" s="280"/>
      <c r="F124" s="193"/>
      <c r="G124" s="193"/>
      <c r="H124" s="193"/>
      <c r="I124" s="193"/>
      <c r="J124" s="193"/>
      <c r="K124" s="193"/>
      <c r="L124" s="193"/>
      <c r="M124" s="193"/>
      <c r="N124" s="193"/>
      <c r="O124" s="193"/>
      <c r="P124" s="193"/>
      <c r="Q124" s="193"/>
      <c r="R124" s="193"/>
    </row>
    <row r="125" spans="1:18" ht="13">
      <c r="A125" s="276"/>
      <c r="B125" s="283" t="s">
        <v>2179</v>
      </c>
      <c r="C125" s="284"/>
      <c r="D125" s="285"/>
      <c r="E125" s="286"/>
      <c r="F125" s="193"/>
      <c r="G125" s="193"/>
      <c r="H125" s="193"/>
      <c r="I125" s="193"/>
      <c r="J125" s="193"/>
      <c r="K125" s="193"/>
      <c r="L125" s="193"/>
      <c r="M125" s="193"/>
      <c r="N125" s="193"/>
      <c r="O125" s="193"/>
      <c r="P125" s="193"/>
      <c r="Q125" s="193"/>
      <c r="R125" s="193"/>
    </row>
    <row r="126" spans="1:18" ht="13">
      <c r="A126" s="276"/>
      <c r="B126" s="277" t="s">
        <v>1885</v>
      </c>
      <c r="C126" s="279"/>
      <c r="D126" s="279"/>
      <c r="E126" s="280"/>
      <c r="F126" s="193"/>
      <c r="G126" s="193"/>
      <c r="H126" s="193"/>
      <c r="I126" s="193"/>
      <c r="J126" s="193"/>
      <c r="K126" s="193"/>
      <c r="L126" s="193"/>
      <c r="M126" s="193"/>
      <c r="N126" s="193"/>
      <c r="O126" s="193"/>
      <c r="P126" s="193"/>
      <c r="Q126" s="193"/>
      <c r="R126" s="193"/>
    </row>
    <row r="127" spans="1:18">
      <c r="A127" s="222"/>
      <c r="B127" s="193"/>
      <c r="C127" s="193"/>
      <c r="D127" s="193"/>
      <c r="E127" s="193"/>
      <c r="F127" s="193"/>
      <c r="G127" s="193"/>
      <c r="H127" s="193"/>
      <c r="I127" s="193"/>
      <c r="J127" s="193"/>
      <c r="K127" s="193"/>
      <c r="L127" s="193"/>
      <c r="M127" s="193"/>
      <c r="N127" s="193"/>
      <c r="O127" s="193"/>
      <c r="P127" s="193"/>
      <c r="Q127" s="193"/>
      <c r="R127" s="193"/>
    </row>
    <row r="128" spans="1:18">
      <c r="B128" s="193"/>
      <c r="C128" s="193"/>
      <c r="D128" s="193"/>
      <c r="E128" s="193"/>
      <c r="F128" s="193"/>
      <c r="G128" s="193"/>
      <c r="H128" s="193"/>
      <c r="I128" s="193"/>
      <c r="J128" s="193"/>
      <c r="K128" s="193"/>
      <c r="L128" s="193"/>
      <c r="M128" s="193"/>
      <c r="N128" s="193"/>
      <c r="O128" s="193"/>
      <c r="P128" s="193"/>
      <c r="Q128" s="193"/>
      <c r="R128" s="193"/>
    </row>
    <row r="129" spans="1:18" ht="13">
      <c r="A129" s="188" t="s">
        <v>2180</v>
      </c>
      <c r="B129" s="234" t="s">
        <v>2181</v>
      </c>
      <c r="C129" s="193"/>
      <c r="D129" s="193"/>
      <c r="E129" s="193"/>
      <c r="F129" s="180"/>
      <c r="G129" s="193"/>
      <c r="H129" s="193"/>
      <c r="I129" s="193"/>
      <c r="J129" s="193"/>
      <c r="K129" s="193"/>
      <c r="L129" s="193"/>
      <c r="M129" s="193"/>
      <c r="N129" s="193"/>
      <c r="O129" s="193"/>
      <c r="P129" s="193"/>
      <c r="Q129" s="193"/>
      <c r="R129" s="193"/>
    </row>
    <row r="130" spans="1:18">
      <c r="B130" s="193"/>
      <c r="C130" s="193"/>
      <c r="D130" s="193"/>
      <c r="E130" s="193"/>
      <c r="F130" s="193"/>
      <c r="G130" s="193"/>
      <c r="H130" s="193"/>
      <c r="I130" s="193"/>
      <c r="J130" s="193"/>
      <c r="K130" s="193"/>
      <c r="L130" s="193"/>
      <c r="M130" s="193"/>
      <c r="N130" s="193"/>
      <c r="O130" s="193"/>
      <c r="P130" s="193"/>
      <c r="Q130" s="193"/>
      <c r="R130" s="193"/>
    </row>
    <row r="131" spans="1:18">
      <c r="B131" s="193"/>
      <c r="C131" s="193"/>
      <c r="D131" s="193"/>
      <c r="E131" s="193"/>
      <c r="F131" s="193"/>
      <c r="G131" s="193"/>
      <c r="H131" s="193"/>
      <c r="I131" s="193"/>
      <c r="J131" s="193"/>
      <c r="K131" s="193"/>
      <c r="L131" s="193"/>
      <c r="M131" s="193"/>
      <c r="N131" s="193"/>
      <c r="O131" s="193"/>
      <c r="P131" s="193"/>
      <c r="Q131" s="193"/>
      <c r="R131" s="193"/>
    </row>
    <row r="132" spans="1:18">
      <c r="B132" s="180"/>
      <c r="C132" s="195" t="s">
        <v>1885</v>
      </c>
      <c r="D132" s="195" t="s">
        <v>1997</v>
      </c>
      <c r="E132" s="195" t="s">
        <v>1998</v>
      </c>
      <c r="F132" s="193"/>
      <c r="G132" s="193"/>
      <c r="H132" s="193"/>
      <c r="I132" s="193"/>
      <c r="J132" s="193"/>
      <c r="K132" s="193"/>
      <c r="L132" s="193"/>
      <c r="M132" s="193"/>
      <c r="N132" s="193"/>
      <c r="O132" s="193"/>
      <c r="P132" s="193"/>
      <c r="Q132" s="193"/>
      <c r="R132" s="193"/>
    </row>
    <row r="133" spans="1:18">
      <c r="B133" s="224" t="s">
        <v>1878</v>
      </c>
      <c r="C133" s="227"/>
      <c r="D133" s="227"/>
      <c r="E133" s="224"/>
      <c r="F133" s="193"/>
      <c r="G133" s="193"/>
      <c r="H133" s="193"/>
      <c r="I133" s="193"/>
      <c r="J133" s="193"/>
      <c r="K133" s="193"/>
      <c r="L133" s="193"/>
      <c r="M133" s="193"/>
      <c r="N133" s="193"/>
      <c r="O133" s="193"/>
      <c r="P133" s="193"/>
      <c r="Q133" s="193"/>
      <c r="R133" s="193"/>
    </row>
    <row r="134" spans="1:18">
      <c r="B134" s="192"/>
      <c r="C134" s="180"/>
      <c r="D134" s="180"/>
      <c r="E134" s="194"/>
      <c r="F134" s="193"/>
      <c r="G134" s="193"/>
      <c r="H134" s="193"/>
      <c r="I134" s="193"/>
      <c r="J134" s="193"/>
      <c r="K134" s="193"/>
      <c r="L134" s="193"/>
      <c r="M134" s="193"/>
      <c r="N134" s="193"/>
      <c r="O134" s="193"/>
      <c r="P134" s="193"/>
      <c r="Q134" s="193"/>
      <c r="R134" s="193"/>
    </row>
    <row r="135" spans="1:18" ht="13">
      <c r="A135" s="200"/>
      <c r="B135" s="202"/>
      <c r="C135" s="193"/>
      <c r="D135" s="193"/>
      <c r="E135" s="193"/>
      <c r="F135" s="204"/>
      <c r="G135" s="193"/>
      <c r="H135" s="193"/>
      <c r="I135" s="193"/>
      <c r="J135" s="193"/>
      <c r="K135" s="193"/>
      <c r="L135" s="193"/>
      <c r="M135" s="193"/>
      <c r="N135" s="193"/>
      <c r="O135" s="193"/>
      <c r="P135" s="193"/>
      <c r="Q135" s="193"/>
      <c r="R135" s="193"/>
    </row>
    <row r="136" spans="1:18" s="180" customFormat="1" ht="13">
      <c r="A136" s="205"/>
      <c r="B136" s="218" t="s">
        <v>2182</v>
      </c>
      <c r="C136" s="190"/>
      <c r="D136" s="190"/>
      <c r="E136" s="190"/>
      <c r="F136" s="190"/>
      <c r="G136" s="190"/>
      <c r="H136" s="190"/>
      <c r="I136" s="190"/>
      <c r="J136" s="190"/>
      <c r="K136" s="190"/>
      <c r="L136" s="190"/>
      <c r="M136" s="191"/>
    </row>
    <row r="137" spans="1:18" ht="25">
      <c r="A137" s="200"/>
      <c r="B137" s="287" t="s">
        <v>1678</v>
      </c>
      <c r="C137" s="243" t="s">
        <v>2000</v>
      </c>
      <c r="D137" s="243" t="s">
        <v>2001</v>
      </c>
      <c r="E137" s="288"/>
      <c r="F137" s="245" t="s">
        <v>1824</v>
      </c>
      <c r="G137" s="246"/>
      <c r="H137" s="244" t="s">
        <v>2002</v>
      </c>
      <c r="I137" s="244" t="s">
        <v>2003</v>
      </c>
      <c r="J137" s="244" t="s">
        <v>2004</v>
      </c>
      <c r="K137" s="244" t="s">
        <v>2005</v>
      </c>
      <c r="L137" s="244" t="s">
        <v>2006</v>
      </c>
      <c r="M137" s="244" t="s">
        <v>2007</v>
      </c>
      <c r="N137" s="193"/>
      <c r="O137" s="193"/>
      <c r="P137" s="193"/>
      <c r="Q137" s="193"/>
      <c r="R137" s="193"/>
    </row>
    <row r="138" spans="1:18">
      <c r="A138" s="200"/>
      <c r="B138" s="224"/>
      <c r="C138" s="243"/>
      <c r="D138" s="243"/>
      <c r="E138" s="243" t="s">
        <v>1828</v>
      </c>
      <c r="F138" s="195" t="s">
        <v>1829</v>
      </c>
      <c r="G138" s="195" t="s">
        <v>1830</v>
      </c>
      <c r="H138" s="289"/>
      <c r="I138" s="247"/>
      <c r="J138" s="247"/>
      <c r="K138" s="247"/>
      <c r="L138" s="247"/>
      <c r="M138" s="247"/>
      <c r="N138" s="193"/>
      <c r="O138" s="193"/>
      <c r="P138" s="193"/>
      <c r="Q138" s="193"/>
      <c r="R138" s="193"/>
    </row>
    <row r="139" spans="1:18">
      <c r="A139" s="200"/>
      <c r="B139" s="240" t="s">
        <v>2183</v>
      </c>
      <c r="C139" s="240"/>
      <c r="D139" s="248"/>
      <c r="E139" s="248"/>
      <c r="F139" s="248"/>
      <c r="G139" s="248"/>
      <c r="H139" s="248"/>
      <c r="I139" s="248"/>
      <c r="J139" s="248"/>
      <c r="K139" s="248"/>
      <c r="L139" s="248"/>
      <c r="M139" s="248"/>
      <c r="N139" s="193"/>
      <c r="O139" s="193"/>
      <c r="P139" s="193"/>
      <c r="Q139" s="193"/>
      <c r="R139" s="193"/>
    </row>
    <row r="140" spans="1:18">
      <c r="A140" s="200"/>
      <c r="B140" s="249" t="s">
        <v>2184</v>
      </c>
      <c r="C140" s="249"/>
      <c r="D140" s="250"/>
      <c r="E140" s="250"/>
      <c r="F140" s="250"/>
      <c r="G140" s="250"/>
      <c r="H140" s="250"/>
      <c r="I140" s="250"/>
      <c r="J140" s="250"/>
      <c r="K140" s="250"/>
      <c r="L140" s="250"/>
      <c r="M140" s="250"/>
      <c r="N140" s="193"/>
      <c r="O140" s="193"/>
      <c r="P140" s="193"/>
      <c r="Q140" s="193"/>
      <c r="R140" s="193"/>
    </row>
    <row r="141" spans="1:18">
      <c r="A141" s="200"/>
      <c r="B141" s="249" t="s">
        <v>2185</v>
      </c>
      <c r="C141" s="249"/>
      <c r="D141" s="250"/>
      <c r="E141" s="250"/>
      <c r="F141" s="250"/>
      <c r="G141" s="250"/>
      <c r="H141" s="250"/>
      <c r="I141" s="250"/>
      <c r="J141" s="250"/>
      <c r="K141" s="250"/>
      <c r="L141" s="250"/>
      <c r="M141" s="250"/>
      <c r="N141" s="193"/>
      <c r="O141" s="193"/>
      <c r="P141" s="193"/>
      <c r="Q141" s="193"/>
      <c r="R141" s="193"/>
    </row>
    <row r="142" spans="1:18">
      <c r="A142" s="200"/>
      <c r="B142" s="241" t="s">
        <v>2008</v>
      </c>
      <c r="C142" s="251"/>
      <c r="D142" s="251"/>
      <c r="E142" s="251"/>
      <c r="F142" s="251"/>
      <c r="G142" s="251"/>
      <c r="H142" s="251"/>
      <c r="I142" s="251"/>
      <c r="J142" s="251"/>
      <c r="K142" s="251"/>
      <c r="L142" s="251"/>
      <c r="M142" s="251"/>
      <c r="N142" s="193"/>
      <c r="O142" s="193"/>
      <c r="P142" s="193"/>
      <c r="Q142" s="193"/>
      <c r="R142" s="193"/>
    </row>
    <row r="143" spans="1:18">
      <c r="A143" s="200"/>
      <c r="B143" s="193"/>
      <c r="C143" s="193"/>
      <c r="D143" s="193"/>
      <c r="E143" s="193"/>
      <c r="F143" s="193"/>
      <c r="G143" s="193"/>
      <c r="H143" s="193"/>
      <c r="I143" s="193"/>
      <c r="J143" s="193"/>
      <c r="K143" s="193"/>
      <c r="L143" s="193"/>
      <c r="M143" s="193"/>
      <c r="N143" s="193"/>
      <c r="O143" s="193"/>
      <c r="P143" s="193"/>
      <c r="Q143" s="193"/>
      <c r="R143" s="193"/>
    </row>
    <row r="144" spans="1:18" ht="13">
      <c r="A144" s="200"/>
      <c r="B144" s="202"/>
      <c r="C144" s="193"/>
      <c r="D144" s="193"/>
      <c r="E144" s="193"/>
      <c r="F144" s="204"/>
      <c r="G144" s="193"/>
      <c r="H144" s="193"/>
      <c r="I144" s="193"/>
      <c r="J144" s="193"/>
      <c r="K144" s="193"/>
      <c r="L144" s="193"/>
      <c r="M144" s="193"/>
      <c r="N144" s="193"/>
      <c r="O144" s="193"/>
      <c r="P144" s="193"/>
      <c r="Q144" s="193"/>
      <c r="R144" s="193"/>
    </row>
    <row r="145" spans="1:18" s="180" customFormat="1" ht="13">
      <c r="A145" s="205"/>
      <c r="B145" s="218" t="s">
        <v>2186</v>
      </c>
      <c r="C145" s="190"/>
      <c r="D145" s="190"/>
      <c r="E145" s="190"/>
      <c r="F145" s="190"/>
      <c r="G145" s="190"/>
      <c r="H145" s="190"/>
      <c r="I145" s="190"/>
      <c r="J145" s="191"/>
    </row>
    <row r="146" spans="1:18" ht="25">
      <c r="A146" s="200"/>
      <c r="B146" s="287" t="s">
        <v>1678</v>
      </c>
      <c r="C146" s="243" t="s">
        <v>2000</v>
      </c>
      <c r="D146" s="243" t="s">
        <v>2001</v>
      </c>
      <c r="E146" s="288"/>
      <c r="F146" s="245" t="s">
        <v>1824</v>
      </c>
      <c r="G146" s="246"/>
      <c r="H146" s="244" t="s">
        <v>2002</v>
      </c>
      <c r="I146" s="244" t="s">
        <v>2006</v>
      </c>
      <c r="J146" s="244" t="s">
        <v>2007</v>
      </c>
      <c r="K146" s="193"/>
      <c r="L146" s="193"/>
      <c r="M146" s="193"/>
      <c r="N146" s="193"/>
      <c r="O146" s="193"/>
      <c r="P146" s="193"/>
      <c r="Q146" s="193"/>
      <c r="R146" s="193"/>
    </row>
    <row r="147" spans="1:18">
      <c r="A147" s="200"/>
      <c r="B147" s="224"/>
      <c r="C147" s="243"/>
      <c r="D147" s="243"/>
      <c r="E147" s="243" t="s">
        <v>1828</v>
      </c>
      <c r="F147" s="195" t="s">
        <v>1829</v>
      </c>
      <c r="G147" s="195" t="s">
        <v>1830</v>
      </c>
      <c r="H147" s="289"/>
      <c r="I147" s="247"/>
      <c r="J147" s="247"/>
      <c r="K147" s="193"/>
      <c r="L147" s="193"/>
      <c r="M147" s="193"/>
      <c r="N147" s="193"/>
      <c r="O147" s="193"/>
      <c r="P147" s="193"/>
      <c r="Q147" s="193"/>
      <c r="R147" s="193"/>
    </row>
    <row r="148" spans="1:18">
      <c r="A148" s="200"/>
      <c r="B148" s="240" t="s">
        <v>2183</v>
      </c>
      <c r="C148" s="240"/>
      <c r="D148" s="248"/>
      <c r="E148" s="248"/>
      <c r="F148" s="248"/>
      <c r="G148" s="248"/>
      <c r="H148" s="248"/>
      <c r="I148" s="248"/>
      <c r="J148" s="248"/>
      <c r="K148" s="193"/>
      <c r="L148" s="193"/>
      <c r="M148" s="193"/>
      <c r="N148" s="193"/>
      <c r="O148" s="193"/>
      <c r="P148" s="193"/>
      <c r="Q148" s="193"/>
      <c r="R148" s="193"/>
    </row>
    <row r="149" spans="1:18">
      <c r="A149" s="200"/>
      <c r="B149" s="249" t="s">
        <v>2184</v>
      </c>
      <c r="C149" s="249"/>
      <c r="D149" s="250"/>
      <c r="E149" s="250"/>
      <c r="F149" s="250"/>
      <c r="G149" s="250"/>
      <c r="H149" s="250"/>
      <c r="I149" s="250"/>
      <c r="J149" s="250"/>
      <c r="K149" s="193"/>
      <c r="L149" s="193"/>
      <c r="M149" s="193"/>
      <c r="N149" s="193"/>
      <c r="O149" s="193"/>
      <c r="P149" s="193"/>
      <c r="Q149" s="193"/>
      <c r="R149" s="193"/>
    </row>
    <row r="150" spans="1:18">
      <c r="A150" s="200"/>
      <c r="B150" s="249" t="s">
        <v>2185</v>
      </c>
      <c r="C150" s="249"/>
      <c r="D150" s="250"/>
      <c r="E150" s="250"/>
      <c r="F150" s="250"/>
      <c r="G150" s="250"/>
      <c r="H150" s="250"/>
      <c r="I150" s="250"/>
      <c r="J150" s="250"/>
      <c r="K150" s="193"/>
      <c r="L150" s="193"/>
      <c r="M150" s="193"/>
      <c r="N150" s="193"/>
      <c r="O150" s="193"/>
      <c r="P150" s="193"/>
      <c r="Q150" s="193"/>
      <c r="R150" s="193"/>
    </row>
    <row r="151" spans="1:18">
      <c r="A151" s="200"/>
      <c r="B151" s="241" t="s">
        <v>2008</v>
      </c>
      <c r="C151" s="251"/>
      <c r="D151" s="251"/>
      <c r="E151" s="251"/>
      <c r="F151" s="251"/>
      <c r="G151" s="251"/>
      <c r="H151" s="251"/>
      <c r="I151" s="251"/>
      <c r="J151" s="251"/>
      <c r="K151" s="193"/>
      <c r="L151" s="193"/>
      <c r="M151" s="193"/>
      <c r="N151" s="193"/>
      <c r="O151" s="193"/>
      <c r="P151" s="193"/>
      <c r="Q151" s="193"/>
      <c r="R151" s="193"/>
    </row>
    <row r="152" spans="1:18">
      <c r="A152" s="200"/>
      <c r="B152" s="193"/>
      <c r="C152" s="193"/>
      <c r="D152" s="193"/>
      <c r="E152" s="193"/>
      <c r="F152" s="193"/>
      <c r="G152" s="193"/>
      <c r="H152" s="193"/>
      <c r="I152" s="193"/>
      <c r="J152" s="193"/>
      <c r="K152" s="193"/>
      <c r="L152" s="193"/>
      <c r="M152" s="193"/>
      <c r="N152" s="193"/>
      <c r="O152" s="193"/>
      <c r="P152" s="193"/>
      <c r="Q152" s="193"/>
      <c r="R152" s="193"/>
    </row>
    <row r="153" spans="1:18">
      <c r="B153" s="193"/>
      <c r="C153" s="193"/>
      <c r="D153" s="193"/>
      <c r="E153" s="193"/>
      <c r="F153" s="193"/>
      <c r="G153" s="193"/>
      <c r="H153" s="193"/>
      <c r="I153" s="193"/>
      <c r="J153" s="193"/>
      <c r="K153" s="193"/>
      <c r="L153" s="193"/>
      <c r="M153" s="193"/>
      <c r="N153" s="193"/>
      <c r="O153" s="193"/>
      <c r="P153" s="193"/>
      <c r="Q153" s="193"/>
      <c r="R153" s="193"/>
    </row>
    <row r="154" spans="1:18">
      <c r="B154" s="193"/>
      <c r="C154" s="193"/>
      <c r="D154" s="193"/>
      <c r="E154" s="193"/>
      <c r="F154" s="193"/>
      <c r="G154" s="193"/>
      <c r="H154" s="193"/>
      <c r="I154" s="193"/>
      <c r="J154" s="193"/>
      <c r="K154" s="193"/>
      <c r="L154" s="193"/>
      <c r="M154" s="193"/>
      <c r="N154" s="193"/>
      <c r="O154" s="193"/>
      <c r="P154" s="193"/>
      <c r="Q154" s="193"/>
      <c r="R154" s="193"/>
    </row>
    <row r="155" spans="1:18">
      <c r="B155" s="193"/>
      <c r="C155" s="193"/>
      <c r="D155" s="193"/>
      <c r="E155" s="193"/>
      <c r="F155" s="193"/>
      <c r="G155" s="193"/>
      <c r="H155" s="193"/>
      <c r="I155" s="193"/>
      <c r="J155" s="193"/>
      <c r="K155" s="193"/>
      <c r="L155" s="193"/>
      <c r="M155" s="193"/>
      <c r="N155" s="193"/>
      <c r="O155" s="193"/>
      <c r="P155" s="193"/>
      <c r="Q155" s="193"/>
      <c r="R155" s="193"/>
    </row>
    <row r="156" spans="1:18">
      <c r="B156" s="193"/>
      <c r="C156" s="193"/>
      <c r="D156" s="193"/>
      <c r="E156" s="193"/>
      <c r="F156" s="193"/>
      <c r="G156" s="193"/>
      <c r="H156" s="193"/>
      <c r="I156" s="193"/>
      <c r="J156" s="193"/>
      <c r="K156" s="193"/>
      <c r="L156" s="193"/>
      <c r="M156" s="193"/>
      <c r="N156" s="193"/>
      <c r="O156" s="193"/>
      <c r="P156" s="193"/>
      <c r="Q156" s="193"/>
      <c r="R156" s="193"/>
    </row>
    <row r="157" spans="1:18">
      <c r="B157" s="193"/>
      <c r="C157" s="193"/>
      <c r="D157" s="193"/>
      <c r="E157" s="193"/>
      <c r="F157" s="193"/>
      <c r="G157" s="193"/>
      <c r="H157" s="193"/>
      <c r="I157" s="193"/>
      <c r="J157" s="193"/>
      <c r="K157" s="193"/>
      <c r="L157" s="193"/>
      <c r="M157" s="193"/>
      <c r="N157" s="193"/>
      <c r="O157" s="193"/>
      <c r="P157" s="193"/>
      <c r="Q157" s="193"/>
      <c r="R157" s="193"/>
    </row>
    <row r="158" spans="1:18">
      <c r="B158" s="193"/>
      <c r="C158" s="193"/>
      <c r="D158" s="193"/>
      <c r="E158" s="193"/>
      <c r="F158" s="193"/>
      <c r="G158" s="193"/>
      <c r="H158" s="193"/>
      <c r="I158" s="193"/>
      <c r="J158" s="193"/>
      <c r="K158" s="193"/>
      <c r="L158" s="193"/>
      <c r="M158" s="193"/>
      <c r="N158" s="193"/>
      <c r="O158" s="193"/>
      <c r="P158" s="193"/>
      <c r="Q158" s="193"/>
      <c r="R158" s="193"/>
    </row>
    <row r="159" spans="1:18">
      <c r="B159" s="193"/>
      <c r="C159" s="193"/>
      <c r="D159" s="193"/>
      <c r="E159" s="193"/>
      <c r="F159" s="193"/>
      <c r="G159" s="193"/>
      <c r="H159" s="193"/>
      <c r="I159" s="193"/>
      <c r="J159" s="193"/>
      <c r="K159" s="193"/>
      <c r="L159" s="193"/>
      <c r="M159" s="193"/>
      <c r="N159" s="193"/>
      <c r="O159" s="193"/>
      <c r="P159" s="193"/>
      <c r="Q159" s="193"/>
      <c r="R159" s="193"/>
    </row>
    <row r="160" spans="1:18">
      <c r="B160" s="193"/>
      <c r="C160" s="193"/>
      <c r="D160" s="193"/>
      <c r="E160" s="193"/>
      <c r="F160" s="193"/>
      <c r="G160" s="193"/>
      <c r="H160" s="193"/>
      <c r="I160" s="193"/>
      <c r="J160" s="193"/>
      <c r="K160" s="193"/>
      <c r="L160" s="193"/>
      <c r="M160" s="193"/>
      <c r="N160" s="193"/>
      <c r="O160" s="193"/>
      <c r="P160" s="193"/>
      <c r="Q160" s="193"/>
      <c r="R160" s="193"/>
    </row>
    <row r="161" spans="2:18">
      <c r="B161" s="193"/>
      <c r="C161" s="193"/>
      <c r="D161" s="193"/>
      <c r="E161" s="193"/>
      <c r="F161" s="193"/>
      <c r="G161" s="193"/>
      <c r="H161" s="193"/>
      <c r="I161" s="193"/>
      <c r="J161" s="193"/>
      <c r="K161" s="193"/>
      <c r="L161" s="193"/>
      <c r="M161" s="193"/>
      <c r="N161" s="193"/>
      <c r="O161" s="193"/>
      <c r="P161" s="193"/>
      <c r="Q161" s="193"/>
      <c r="R161" s="193"/>
    </row>
    <row r="162" spans="2:18">
      <c r="B162" s="193"/>
      <c r="C162" s="193"/>
      <c r="D162" s="193"/>
      <c r="E162" s="193"/>
      <c r="F162" s="193"/>
      <c r="G162" s="193"/>
      <c r="H162" s="193"/>
      <c r="I162" s="193"/>
      <c r="J162" s="193"/>
      <c r="K162" s="193"/>
      <c r="L162" s="193"/>
      <c r="M162" s="193"/>
      <c r="N162" s="193"/>
      <c r="O162" s="193"/>
      <c r="P162" s="193"/>
      <c r="Q162" s="193"/>
      <c r="R162" s="193"/>
    </row>
    <row r="163" spans="2:18">
      <c r="B163" s="193"/>
      <c r="C163" s="193"/>
      <c r="D163" s="193"/>
      <c r="E163" s="193"/>
      <c r="F163" s="193"/>
      <c r="G163" s="193"/>
      <c r="H163" s="193"/>
      <c r="I163" s="193"/>
      <c r="J163" s="193"/>
      <c r="K163" s="193"/>
      <c r="L163" s="193"/>
      <c r="M163" s="193"/>
      <c r="N163" s="193"/>
      <c r="O163" s="193"/>
      <c r="P163" s="193"/>
      <c r="Q163" s="193"/>
      <c r="R163" s="193"/>
    </row>
    <row r="164" spans="2:18">
      <c r="B164" s="193"/>
      <c r="C164" s="193"/>
      <c r="D164" s="193"/>
      <c r="E164" s="193"/>
      <c r="F164" s="193"/>
      <c r="G164" s="193"/>
      <c r="H164" s="193"/>
      <c r="I164" s="193"/>
      <c r="J164" s="193"/>
      <c r="K164" s="193"/>
      <c r="L164" s="193"/>
      <c r="M164" s="193"/>
      <c r="N164" s="193"/>
      <c r="O164" s="193"/>
      <c r="P164" s="193"/>
      <c r="Q164" s="193"/>
      <c r="R164" s="193"/>
    </row>
    <row r="165" spans="2:18">
      <c r="B165" s="193"/>
      <c r="C165" s="193"/>
      <c r="D165" s="193"/>
      <c r="E165" s="193"/>
      <c r="F165" s="193"/>
      <c r="G165" s="193"/>
      <c r="H165" s="193"/>
      <c r="I165" s="193"/>
      <c r="J165" s="193"/>
      <c r="K165" s="193"/>
      <c r="L165" s="193"/>
      <c r="M165" s="193"/>
      <c r="N165" s="193"/>
      <c r="O165" s="193"/>
      <c r="P165" s="193"/>
      <c r="Q165" s="193"/>
      <c r="R165" s="193"/>
    </row>
    <row r="166" spans="2:18">
      <c r="B166" s="193"/>
      <c r="C166" s="193"/>
      <c r="D166" s="193"/>
      <c r="E166" s="193"/>
      <c r="F166" s="193"/>
      <c r="G166" s="193"/>
      <c r="H166" s="193"/>
      <c r="I166" s="193"/>
      <c r="J166" s="193"/>
      <c r="K166" s="193"/>
      <c r="L166" s="193"/>
      <c r="M166" s="193"/>
      <c r="N166" s="193"/>
      <c r="O166" s="193"/>
      <c r="P166" s="193"/>
      <c r="Q166" s="193"/>
      <c r="R166" s="193"/>
    </row>
    <row r="167" spans="2:18">
      <c r="B167" s="193"/>
      <c r="C167" s="193"/>
      <c r="D167" s="193"/>
      <c r="E167" s="193"/>
      <c r="F167" s="193"/>
      <c r="G167" s="193"/>
      <c r="H167" s="193"/>
      <c r="I167" s="193"/>
      <c r="J167" s="193"/>
      <c r="K167" s="193"/>
      <c r="L167" s="193"/>
      <c r="M167" s="193"/>
      <c r="N167" s="193"/>
      <c r="O167" s="193"/>
      <c r="P167" s="193"/>
      <c r="Q167" s="193"/>
      <c r="R167" s="193"/>
    </row>
    <row r="168" spans="2:18">
      <c r="B168" s="193"/>
      <c r="C168" s="193"/>
      <c r="D168" s="193"/>
      <c r="E168" s="193"/>
      <c r="F168" s="193"/>
      <c r="G168" s="193"/>
      <c r="H168" s="193"/>
      <c r="I168" s="193"/>
      <c r="J168" s="193"/>
      <c r="K168" s="193"/>
      <c r="L168" s="193"/>
      <c r="M168" s="193"/>
      <c r="N168" s="193"/>
      <c r="O168" s="193"/>
      <c r="P168" s="193"/>
      <c r="Q168" s="193"/>
      <c r="R168" s="193"/>
    </row>
    <row r="169" spans="2:18">
      <c r="B169" s="193"/>
      <c r="C169" s="193"/>
      <c r="D169" s="193"/>
      <c r="E169" s="193"/>
      <c r="F169" s="193"/>
      <c r="G169" s="193"/>
      <c r="H169" s="193"/>
      <c r="I169" s="193"/>
      <c r="J169" s="193"/>
      <c r="K169" s="193"/>
      <c r="L169" s="193"/>
      <c r="M169" s="193"/>
      <c r="N169" s="193"/>
      <c r="O169" s="193"/>
      <c r="P169" s="193"/>
      <c r="Q169" s="193"/>
      <c r="R169" s="193"/>
    </row>
    <row r="170" spans="2:18">
      <c r="B170" s="193"/>
      <c r="C170" s="193"/>
      <c r="D170" s="193"/>
      <c r="E170" s="193"/>
      <c r="F170" s="193"/>
      <c r="G170" s="193"/>
      <c r="H170" s="193"/>
      <c r="I170" s="193"/>
      <c r="J170" s="193"/>
      <c r="K170" s="193"/>
      <c r="L170" s="193"/>
      <c r="M170" s="193"/>
      <c r="N170" s="193"/>
      <c r="O170" s="193"/>
      <c r="P170" s="193"/>
      <c r="Q170" s="193"/>
      <c r="R170" s="193"/>
    </row>
    <row r="171" spans="2:18">
      <c r="B171" s="193"/>
      <c r="C171" s="193"/>
      <c r="D171" s="193"/>
      <c r="E171" s="193"/>
      <c r="F171" s="193"/>
      <c r="G171" s="193"/>
      <c r="H171" s="193"/>
      <c r="I171" s="193"/>
      <c r="J171" s="193"/>
      <c r="K171" s="193"/>
      <c r="L171" s="193"/>
      <c r="M171" s="193"/>
      <c r="N171" s="193"/>
      <c r="O171" s="193"/>
      <c r="P171" s="193"/>
      <c r="Q171" s="193"/>
      <c r="R171" s="193"/>
    </row>
    <row r="172" spans="2:18">
      <c r="B172" s="193"/>
      <c r="C172" s="193"/>
      <c r="D172" s="193"/>
      <c r="E172" s="193"/>
      <c r="F172" s="193"/>
      <c r="G172" s="193"/>
      <c r="H172" s="193"/>
      <c r="I172" s="193"/>
      <c r="J172" s="193"/>
      <c r="K172" s="193"/>
      <c r="L172" s="193"/>
      <c r="M172" s="193"/>
      <c r="N172" s="193"/>
      <c r="O172" s="193"/>
      <c r="P172" s="193"/>
      <c r="Q172" s="193"/>
      <c r="R172" s="193"/>
    </row>
    <row r="173" spans="2:18">
      <c r="B173" s="193"/>
      <c r="C173" s="193"/>
      <c r="D173" s="193"/>
      <c r="E173" s="193"/>
      <c r="F173" s="193"/>
      <c r="G173" s="193"/>
      <c r="H173" s="193"/>
      <c r="I173" s="193"/>
      <c r="J173" s="193"/>
      <c r="K173" s="193"/>
      <c r="L173" s="193"/>
      <c r="M173" s="193"/>
      <c r="N173" s="193"/>
      <c r="O173" s="193"/>
      <c r="P173" s="193"/>
      <c r="Q173" s="193"/>
      <c r="R173" s="193"/>
    </row>
    <row r="174" spans="2:18">
      <c r="B174" s="193"/>
      <c r="C174" s="193"/>
      <c r="D174" s="193"/>
      <c r="E174" s="193"/>
      <c r="F174" s="193"/>
      <c r="G174" s="193"/>
      <c r="H174" s="193"/>
      <c r="I174" s="193"/>
      <c r="J174" s="193"/>
      <c r="K174" s="193"/>
      <c r="L174" s="193"/>
      <c r="M174" s="193"/>
      <c r="N174" s="193"/>
      <c r="O174" s="193"/>
      <c r="P174" s="193"/>
      <c r="Q174" s="193"/>
      <c r="R174" s="193"/>
    </row>
    <row r="175" spans="2:18">
      <c r="B175" s="193"/>
      <c r="C175" s="193"/>
      <c r="D175" s="193"/>
      <c r="E175" s="193"/>
      <c r="F175" s="193"/>
      <c r="G175" s="193"/>
      <c r="H175" s="193"/>
      <c r="I175" s="193"/>
      <c r="J175" s="193"/>
      <c r="K175" s="193"/>
      <c r="L175" s="193"/>
      <c r="M175" s="193"/>
      <c r="N175" s="193"/>
      <c r="O175" s="193"/>
      <c r="P175" s="193"/>
      <c r="Q175" s="193"/>
      <c r="R175" s="193"/>
    </row>
    <row r="176" spans="2:18">
      <c r="B176" s="193"/>
      <c r="C176" s="193"/>
      <c r="D176" s="193"/>
      <c r="E176" s="193"/>
      <c r="F176" s="193"/>
      <c r="G176" s="193"/>
      <c r="H176" s="193"/>
      <c r="I176" s="193"/>
      <c r="J176" s="193"/>
      <c r="K176" s="193"/>
      <c r="L176" s="193"/>
      <c r="M176" s="193"/>
      <c r="N176" s="193"/>
      <c r="O176" s="193"/>
      <c r="P176" s="193"/>
      <c r="Q176" s="193"/>
      <c r="R176" s="193"/>
    </row>
    <row r="177" spans="2:18">
      <c r="B177" s="193"/>
      <c r="C177" s="193"/>
      <c r="D177" s="193"/>
      <c r="E177" s="193"/>
      <c r="F177" s="193"/>
      <c r="G177" s="193"/>
      <c r="H177" s="193"/>
      <c r="I177" s="193"/>
      <c r="J177" s="193"/>
      <c r="K177" s="193"/>
      <c r="L177" s="193"/>
      <c r="M177" s="193"/>
      <c r="N177" s="193"/>
      <c r="O177" s="193"/>
      <c r="P177" s="193"/>
      <c r="Q177" s="193"/>
      <c r="R177" s="193"/>
    </row>
    <row r="178" spans="2:18">
      <c r="B178" s="193"/>
      <c r="C178" s="193"/>
      <c r="D178" s="193"/>
      <c r="E178" s="193"/>
      <c r="F178" s="193"/>
      <c r="G178" s="193"/>
      <c r="H178" s="193"/>
      <c r="I178" s="193"/>
      <c r="J178" s="193"/>
      <c r="K178" s="193"/>
      <c r="L178" s="193"/>
      <c r="M178" s="193"/>
      <c r="N178" s="193"/>
      <c r="O178" s="193"/>
      <c r="P178" s="193"/>
      <c r="Q178" s="193"/>
      <c r="R178" s="193"/>
    </row>
    <row r="179" spans="2:18">
      <c r="B179" s="193"/>
      <c r="C179" s="193"/>
      <c r="D179" s="193"/>
      <c r="E179" s="193"/>
      <c r="F179" s="193"/>
      <c r="G179" s="193"/>
      <c r="H179" s="193"/>
      <c r="I179" s="193"/>
      <c r="J179" s="193"/>
      <c r="K179" s="193"/>
      <c r="L179" s="193"/>
      <c r="M179" s="193"/>
      <c r="N179" s="193"/>
      <c r="O179" s="193"/>
      <c r="P179" s="193"/>
      <c r="Q179" s="193"/>
      <c r="R179" s="193"/>
    </row>
    <row r="180" spans="2:18">
      <c r="B180" s="193"/>
      <c r="C180" s="193"/>
      <c r="D180" s="193"/>
      <c r="E180" s="193"/>
      <c r="F180" s="193"/>
      <c r="G180" s="193"/>
      <c r="H180" s="193"/>
      <c r="I180" s="193"/>
      <c r="J180" s="193"/>
      <c r="K180" s="193"/>
      <c r="L180" s="193"/>
      <c r="M180" s="193"/>
      <c r="N180" s="193"/>
      <c r="O180" s="193"/>
      <c r="P180" s="193"/>
      <c r="Q180" s="193"/>
      <c r="R180" s="193"/>
    </row>
    <row r="181" spans="2:18">
      <c r="B181" s="193"/>
      <c r="C181" s="193"/>
      <c r="D181" s="193"/>
      <c r="E181" s="193"/>
      <c r="F181" s="193"/>
      <c r="G181" s="193"/>
      <c r="H181" s="193"/>
      <c r="I181" s="193"/>
      <c r="J181" s="193"/>
      <c r="K181" s="193"/>
      <c r="L181" s="193"/>
      <c r="M181" s="193"/>
      <c r="N181" s="193"/>
      <c r="O181" s="193"/>
      <c r="P181" s="193"/>
      <c r="Q181" s="193"/>
      <c r="R181" s="193"/>
    </row>
    <row r="182" spans="2:18">
      <c r="B182" s="193"/>
      <c r="C182" s="193"/>
      <c r="D182" s="193"/>
      <c r="E182" s="193"/>
      <c r="F182" s="193"/>
      <c r="G182" s="193"/>
      <c r="H182" s="193"/>
      <c r="I182" s="193"/>
      <c r="J182" s="193"/>
      <c r="K182" s="193"/>
      <c r="L182" s="193"/>
      <c r="M182" s="193"/>
      <c r="N182" s="193"/>
      <c r="O182" s="193"/>
      <c r="P182" s="193"/>
      <c r="Q182" s="193"/>
      <c r="R182" s="193"/>
    </row>
    <row r="183" spans="2:18">
      <c r="B183" s="193"/>
      <c r="C183" s="193"/>
      <c r="D183" s="193"/>
      <c r="E183" s="193"/>
      <c r="F183" s="193"/>
      <c r="G183" s="193"/>
      <c r="H183" s="193"/>
      <c r="I183" s="193"/>
      <c r="J183" s="193"/>
      <c r="K183" s="193"/>
      <c r="L183" s="193"/>
      <c r="M183" s="193"/>
      <c r="N183" s="193"/>
      <c r="O183" s="193"/>
      <c r="P183" s="193"/>
      <c r="Q183" s="193"/>
      <c r="R183" s="193"/>
    </row>
    <row r="184" spans="2:18">
      <c r="B184" s="193"/>
      <c r="C184" s="193"/>
      <c r="D184" s="193"/>
      <c r="E184" s="193"/>
      <c r="F184" s="193"/>
      <c r="G184" s="193"/>
      <c r="H184" s="193"/>
      <c r="I184" s="193"/>
      <c r="J184" s="193"/>
      <c r="K184" s="193"/>
      <c r="L184" s="193"/>
      <c r="M184" s="193"/>
      <c r="N184" s="193"/>
      <c r="O184" s="193"/>
      <c r="P184" s="193"/>
      <c r="Q184" s="193"/>
      <c r="R184" s="193"/>
    </row>
    <row r="185" spans="2:18">
      <c r="B185" s="193"/>
      <c r="C185" s="193"/>
      <c r="D185" s="193"/>
      <c r="E185" s="193"/>
      <c r="F185" s="193"/>
      <c r="G185" s="193"/>
      <c r="H185" s="193"/>
      <c r="I185" s="193"/>
      <c r="J185" s="193"/>
      <c r="K185" s="193"/>
      <c r="L185" s="193"/>
      <c r="M185" s="193"/>
      <c r="N185" s="193"/>
      <c r="O185" s="193"/>
      <c r="P185" s="193"/>
      <c r="Q185" s="193"/>
      <c r="R185" s="193"/>
    </row>
    <row r="186" spans="2:18">
      <c r="B186" s="193"/>
      <c r="C186" s="193"/>
      <c r="D186" s="193"/>
      <c r="E186" s="193"/>
      <c r="F186" s="193"/>
      <c r="G186" s="193"/>
      <c r="H186" s="193"/>
      <c r="I186" s="193"/>
      <c r="J186" s="193"/>
      <c r="K186" s="193"/>
      <c r="L186" s="193"/>
      <c r="M186" s="193"/>
      <c r="N186" s="193"/>
      <c r="O186" s="193"/>
      <c r="P186" s="193"/>
      <c r="Q186" s="193"/>
      <c r="R186" s="193"/>
    </row>
    <row r="187" spans="2:18">
      <c r="B187" s="193"/>
      <c r="C187" s="193"/>
      <c r="D187" s="193"/>
      <c r="E187" s="193"/>
      <c r="F187" s="193"/>
      <c r="G187" s="193"/>
      <c r="H187" s="193"/>
      <c r="I187" s="193"/>
      <c r="J187" s="193"/>
      <c r="K187" s="193"/>
      <c r="L187" s="193"/>
      <c r="M187" s="193"/>
      <c r="N187" s="193"/>
      <c r="O187" s="193"/>
      <c r="P187" s="193"/>
      <c r="Q187" s="193"/>
      <c r="R187" s="193"/>
    </row>
    <row r="188" spans="2:18">
      <c r="B188" s="193"/>
      <c r="C188" s="193"/>
      <c r="D188" s="193"/>
      <c r="E188" s="193"/>
      <c r="F188" s="193"/>
      <c r="G188" s="193"/>
      <c r="H188" s="193"/>
      <c r="I188" s="193"/>
      <c r="J188" s="193"/>
      <c r="K188" s="193"/>
      <c r="L188" s="193"/>
      <c r="M188" s="193"/>
      <c r="N188" s="193"/>
      <c r="O188" s="193"/>
      <c r="P188" s="193"/>
      <c r="Q188" s="193"/>
      <c r="R188" s="193"/>
    </row>
    <row r="189" spans="2:18">
      <c r="B189" s="193"/>
      <c r="C189" s="193"/>
      <c r="D189" s="193"/>
      <c r="E189" s="193"/>
      <c r="F189" s="193"/>
      <c r="G189" s="193"/>
      <c r="H189" s="193"/>
      <c r="I189" s="193"/>
      <c r="J189" s="193"/>
      <c r="K189" s="193"/>
      <c r="L189" s="193"/>
      <c r="M189" s="193"/>
      <c r="N189" s="193"/>
      <c r="O189" s="193"/>
      <c r="P189" s="193"/>
      <c r="Q189" s="193"/>
      <c r="R189" s="193"/>
    </row>
    <row r="190" spans="2:18">
      <c r="B190" s="193"/>
      <c r="C190" s="193"/>
      <c r="D190" s="193"/>
      <c r="E190" s="193"/>
      <c r="F190" s="193"/>
      <c r="G190" s="193"/>
      <c r="H190" s="193"/>
      <c r="I190" s="193"/>
      <c r="J190" s="193"/>
      <c r="K190" s="193"/>
      <c r="L190" s="193"/>
      <c r="M190" s="193"/>
      <c r="N190" s="193"/>
      <c r="O190" s="193"/>
      <c r="P190" s="193"/>
      <c r="Q190" s="193"/>
      <c r="R190" s="193"/>
    </row>
    <row r="191" spans="2:18">
      <c r="B191" s="193"/>
      <c r="C191" s="193"/>
      <c r="D191" s="193"/>
      <c r="E191" s="193"/>
      <c r="F191" s="193"/>
      <c r="G191" s="193"/>
      <c r="H191" s="193"/>
      <c r="I191" s="193"/>
      <c r="J191" s="193"/>
      <c r="K191" s="193"/>
      <c r="L191" s="193"/>
      <c r="M191" s="193"/>
      <c r="N191" s="193"/>
      <c r="O191" s="193"/>
      <c r="P191" s="193"/>
      <c r="Q191" s="193"/>
      <c r="R191" s="193"/>
    </row>
    <row r="192" spans="2:18">
      <c r="B192" s="193"/>
      <c r="C192" s="193"/>
      <c r="D192" s="193"/>
      <c r="E192" s="193"/>
      <c r="F192" s="193"/>
      <c r="G192" s="193"/>
      <c r="H192" s="193"/>
      <c r="I192" s="193"/>
      <c r="J192" s="193"/>
      <c r="K192" s="193"/>
      <c r="L192" s="193"/>
      <c r="M192" s="193"/>
      <c r="N192" s="193"/>
      <c r="O192" s="193"/>
      <c r="P192" s="193"/>
      <c r="Q192" s="193"/>
      <c r="R192" s="193"/>
    </row>
    <row r="193" spans="2:18">
      <c r="B193" s="193"/>
      <c r="C193" s="193"/>
      <c r="D193" s="193"/>
      <c r="E193" s="193"/>
      <c r="F193" s="193"/>
      <c r="G193" s="193"/>
      <c r="H193" s="193"/>
      <c r="I193" s="193"/>
      <c r="J193" s="193"/>
      <c r="K193" s="193"/>
      <c r="L193" s="193"/>
      <c r="M193" s="193"/>
      <c r="N193" s="193"/>
      <c r="O193" s="193"/>
      <c r="P193" s="193"/>
      <c r="Q193" s="193"/>
      <c r="R193" s="193"/>
    </row>
    <row r="194" spans="2:18">
      <c r="B194" s="193"/>
      <c r="C194" s="193"/>
      <c r="D194" s="193"/>
      <c r="E194" s="193"/>
      <c r="F194" s="193"/>
      <c r="G194" s="193"/>
      <c r="H194" s="193"/>
      <c r="I194" s="193"/>
      <c r="J194" s="193"/>
      <c r="K194" s="193"/>
      <c r="L194" s="193"/>
      <c r="M194" s="193"/>
      <c r="N194" s="193"/>
      <c r="O194" s="193"/>
      <c r="P194" s="193"/>
      <c r="Q194" s="193"/>
      <c r="R194" s="193"/>
    </row>
    <row r="195" spans="2:18">
      <c r="B195" s="193"/>
      <c r="C195" s="193"/>
      <c r="D195" s="193"/>
      <c r="E195" s="193"/>
      <c r="F195" s="193"/>
      <c r="G195" s="193"/>
      <c r="H195" s="193"/>
      <c r="I195" s="193"/>
      <c r="J195" s="193"/>
      <c r="K195" s="193"/>
      <c r="L195" s="193"/>
      <c r="M195" s="193"/>
      <c r="N195" s="193"/>
      <c r="O195" s="193"/>
      <c r="P195" s="193"/>
      <c r="Q195" s="193"/>
      <c r="R195" s="193"/>
    </row>
    <row r="196" spans="2:18">
      <c r="B196" s="193"/>
      <c r="C196" s="193"/>
      <c r="D196" s="193"/>
      <c r="E196" s="193"/>
      <c r="F196" s="193"/>
      <c r="G196" s="193"/>
      <c r="H196" s="193"/>
      <c r="I196" s="193"/>
      <c r="J196" s="193"/>
      <c r="K196" s="193"/>
      <c r="L196" s="193"/>
      <c r="M196" s="193"/>
      <c r="N196" s="193"/>
      <c r="O196" s="193"/>
      <c r="P196" s="193"/>
      <c r="Q196" s="193"/>
      <c r="R196" s="193"/>
    </row>
    <row r="197" spans="2:18">
      <c r="B197" s="193"/>
      <c r="C197" s="193"/>
      <c r="D197" s="193"/>
      <c r="E197" s="193"/>
      <c r="F197" s="193"/>
      <c r="G197" s="193"/>
      <c r="H197" s="193"/>
      <c r="I197" s="193"/>
      <c r="J197" s="193"/>
      <c r="K197" s="193"/>
      <c r="L197" s="193"/>
      <c r="M197" s="193"/>
      <c r="N197" s="193"/>
      <c r="O197" s="193"/>
      <c r="P197" s="193"/>
      <c r="Q197" s="193"/>
      <c r="R197" s="193"/>
    </row>
    <row r="198" spans="2:18">
      <c r="B198" s="193"/>
      <c r="C198" s="193"/>
      <c r="D198" s="193"/>
      <c r="E198" s="193"/>
      <c r="F198" s="193"/>
      <c r="G198" s="193"/>
      <c r="H198" s="193"/>
      <c r="I198" s="193"/>
      <c r="J198" s="193"/>
      <c r="K198" s="193"/>
      <c r="L198" s="193"/>
      <c r="M198" s="193"/>
      <c r="N198" s="193"/>
      <c r="O198" s="193"/>
      <c r="P198" s="193"/>
      <c r="Q198" s="193"/>
      <c r="R198" s="193"/>
    </row>
    <row r="199" spans="2:18">
      <c r="B199" s="193"/>
      <c r="C199" s="193"/>
      <c r="D199" s="193"/>
      <c r="E199" s="193"/>
      <c r="F199" s="193"/>
      <c r="G199" s="193"/>
      <c r="H199" s="193"/>
      <c r="I199" s="193"/>
      <c r="J199" s="193"/>
      <c r="K199" s="193"/>
      <c r="L199" s="193"/>
      <c r="M199" s="193"/>
      <c r="N199" s="193"/>
      <c r="O199" s="193"/>
      <c r="P199" s="193"/>
      <c r="Q199" s="193"/>
      <c r="R199" s="193"/>
    </row>
    <row r="200" spans="2:18">
      <c r="B200" s="193"/>
      <c r="C200" s="193"/>
      <c r="D200" s="193"/>
      <c r="E200" s="193"/>
      <c r="F200" s="193"/>
      <c r="G200" s="193"/>
      <c r="H200" s="193"/>
      <c r="I200" s="193"/>
      <c r="J200" s="193"/>
      <c r="K200" s="193"/>
      <c r="L200" s="193"/>
      <c r="M200" s="193"/>
      <c r="N200" s="193"/>
      <c r="O200" s="193"/>
      <c r="P200" s="193"/>
      <c r="Q200" s="193"/>
      <c r="R200" s="193"/>
    </row>
    <row r="201" spans="2:18">
      <c r="B201" s="193"/>
      <c r="C201" s="193"/>
      <c r="D201" s="193"/>
      <c r="E201" s="193"/>
      <c r="F201" s="193"/>
      <c r="G201" s="193"/>
      <c r="H201" s="193"/>
      <c r="I201" s="193"/>
      <c r="J201" s="193"/>
      <c r="K201" s="193"/>
      <c r="L201" s="193"/>
      <c r="M201" s="193"/>
      <c r="N201" s="193"/>
      <c r="O201" s="193"/>
      <c r="P201" s="193"/>
      <c r="Q201" s="193"/>
      <c r="R201" s="193"/>
    </row>
    <row r="202" spans="2:18">
      <c r="B202" s="193"/>
      <c r="C202" s="193"/>
      <c r="D202" s="193"/>
      <c r="E202" s="193"/>
      <c r="F202" s="193"/>
      <c r="G202" s="193"/>
      <c r="H202" s="193"/>
      <c r="I202" s="193"/>
      <c r="J202" s="193"/>
      <c r="K202" s="193"/>
      <c r="L202" s="193"/>
      <c r="M202" s="193"/>
      <c r="N202" s="193"/>
      <c r="O202" s="193"/>
      <c r="P202" s="193"/>
      <c r="Q202" s="193"/>
      <c r="R202" s="193"/>
    </row>
    <row r="203" spans="2:18">
      <c r="B203" s="193"/>
      <c r="C203" s="193"/>
      <c r="D203" s="193"/>
      <c r="E203" s="193"/>
      <c r="F203" s="193"/>
      <c r="G203" s="193"/>
      <c r="H203" s="193"/>
      <c r="I203" s="193"/>
      <c r="J203" s="193"/>
      <c r="K203" s="193"/>
      <c r="L203" s="193"/>
      <c r="M203" s="193"/>
      <c r="N203" s="193"/>
      <c r="O203" s="193"/>
      <c r="P203" s="193"/>
      <c r="Q203" s="193"/>
      <c r="R203" s="193"/>
    </row>
    <row r="204" spans="2:18">
      <c r="B204" s="193"/>
      <c r="C204" s="193"/>
      <c r="D204" s="193"/>
      <c r="E204" s="193"/>
      <c r="F204" s="193"/>
      <c r="G204" s="193"/>
      <c r="H204" s="193"/>
      <c r="I204" s="193"/>
      <c r="J204" s="193"/>
      <c r="K204" s="193"/>
      <c r="L204" s="193"/>
      <c r="M204" s="193"/>
      <c r="N204" s="193"/>
      <c r="O204" s="193"/>
      <c r="P204" s="193"/>
      <c r="Q204" s="193"/>
      <c r="R204" s="193"/>
    </row>
    <row r="205" spans="2:18">
      <c r="B205" s="193"/>
      <c r="C205" s="193"/>
      <c r="D205" s="193"/>
      <c r="E205" s="193"/>
      <c r="F205" s="193"/>
      <c r="G205" s="193"/>
      <c r="H205" s="193"/>
      <c r="I205" s="193"/>
      <c r="J205" s="193"/>
      <c r="K205" s="193"/>
      <c r="L205" s="193"/>
      <c r="M205" s="193"/>
      <c r="N205" s="193"/>
      <c r="O205" s="193"/>
      <c r="P205" s="193"/>
      <c r="Q205" s="193"/>
      <c r="R205" s="193"/>
    </row>
    <row r="206" spans="2:18">
      <c r="B206" s="193"/>
      <c r="C206" s="193"/>
      <c r="D206" s="193"/>
      <c r="E206" s="193"/>
      <c r="F206" s="193"/>
      <c r="G206" s="193"/>
      <c r="H206" s="193"/>
      <c r="I206" s="193"/>
      <c r="J206" s="193"/>
      <c r="K206" s="193"/>
      <c r="L206" s="193"/>
      <c r="M206" s="193"/>
      <c r="N206" s="193"/>
      <c r="O206" s="193"/>
      <c r="P206" s="193"/>
      <c r="Q206" s="193"/>
      <c r="R206" s="193"/>
    </row>
    <row r="207" spans="2:18">
      <c r="B207" s="193"/>
      <c r="C207" s="193"/>
      <c r="D207" s="193"/>
      <c r="E207" s="193"/>
      <c r="F207" s="193"/>
      <c r="G207" s="193"/>
      <c r="H207" s="193"/>
      <c r="I207" s="193"/>
      <c r="J207" s="193"/>
      <c r="K207" s="193"/>
      <c r="L207" s="193"/>
      <c r="M207" s="193"/>
      <c r="N207" s="193"/>
      <c r="O207" s="193"/>
      <c r="P207" s="193"/>
      <c r="Q207" s="193"/>
      <c r="R207" s="193"/>
    </row>
    <row r="208" spans="2:18">
      <c r="B208" s="193"/>
      <c r="C208" s="193"/>
      <c r="D208" s="193"/>
      <c r="E208" s="193"/>
      <c r="F208" s="193"/>
      <c r="G208" s="193"/>
      <c r="H208" s="193"/>
      <c r="I208" s="193"/>
      <c r="J208" s="193"/>
      <c r="K208" s="193"/>
      <c r="L208" s="193"/>
      <c r="M208" s="193"/>
      <c r="N208" s="193"/>
      <c r="O208" s="193"/>
      <c r="P208" s="193"/>
      <c r="Q208" s="193"/>
      <c r="R208" s="193"/>
    </row>
    <row r="209" spans="2:18">
      <c r="B209" s="193"/>
      <c r="C209" s="193"/>
      <c r="D209" s="193"/>
      <c r="E209" s="193"/>
      <c r="F209" s="193"/>
      <c r="G209" s="193"/>
      <c r="H209" s="193"/>
      <c r="I209" s="193"/>
      <c r="J209" s="193"/>
      <c r="K209" s="193"/>
      <c r="L209" s="193"/>
      <c r="M209" s="193"/>
      <c r="N209" s="193"/>
      <c r="O209" s="193"/>
      <c r="P209" s="193"/>
      <c r="Q209" s="193"/>
      <c r="R209" s="193"/>
    </row>
    <row r="210" spans="2:18">
      <c r="B210" s="193"/>
      <c r="C210" s="193"/>
      <c r="D210" s="193"/>
      <c r="E210" s="193"/>
      <c r="F210" s="193"/>
      <c r="G210" s="193"/>
      <c r="H210" s="193"/>
      <c r="I210" s="193"/>
      <c r="J210" s="193"/>
      <c r="K210" s="193"/>
      <c r="L210" s="193"/>
      <c r="M210" s="193"/>
      <c r="N210" s="193"/>
      <c r="O210" s="193"/>
      <c r="P210" s="193"/>
      <c r="Q210" s="193"/>
      <c r="R210" s="193"/>
    </row>
    <row r="211" spans="2:18">
      <c r="B211" s="193"/>
      <c r="C211" s="193"/>
      <c r="D211" s="193"/>
      <c r="E211" s="193"/>
      <c r="F211" s="193"/>
      <c r="G211" s="193"/>
      <c r="H211" s="193"/>
      <c r="I211" s="193"/>
      <c r="J211" s="193"/>
      <c r="K211" s="193"/>
      <c r="L211" s="193"/>
      <c r="M211" s="193"/>
      <c r="N211" s="193"/>
      <c r="O211" s="193"/>
      <c r="P211" s="193"/>
      <c r="Q211" s="193"/>
      <c r="R211" s="193"/>
    </row>
    <row r="212" spans="2:18">
      <c r="B212" s="193"/>
      <c r="C212" s="193"/>
      <c r="D212" s="193"/>
      <c r="E212" s="193"/>
      <c r="F212" s="193"/>
      <c r="G212" s="193"/>
      <c r="H212" s="193"/>
      <c r="I212" s="193"/>
      <c r="J212" s="193"/>
      <c r="K212" s="193"/>
      <c r="L212" s="193"/>
      <c r="M212" s="193"/>
      <c r="N212" s="193"/>
      <c r="O212" s="193"/>
      <c r="P212" s="193"/>
      <c r="Q212" s="193"/>
      <c r="R212" s="193"/>
    </row>
    <row r="213" spans="2:18">
      <c r="B213" s="193"/>
      <c r="C213" s="193"/>
      <c r="D213" s="193"/>
      <c r="E213" s="193"/>
      <c r="F213" s="193"/>
      <c r="G213" s="193"/>
      <c r="H213" s="193"/>
      <c r="I213" s="193"/>
      <c r="J213" s="193"/>
      <c r="K213" s="193"/>
      <c r="L213" s="193"/>
      <c r="M213" s="193"/>
      <c r="N213" s="193"/>
      <c r="O213" s="193"/>
      <c r="P213" s="193"/>
      <c r="Q213" s="193"/>
      <c r="R213" s="193"/>
    </row>
    <row r="214" spans="2:18">
      <c r="B214" s="193"/>
      <c r="C214" s="193"/>
      <c r="D214" s="193"/>
      <c r="E214" s="193"/>
      <c r="F214" s="193"/>
      <c r="G214" s="193"/>
      <c r="H214" s="193"/>
      <c r="I214" s="193"/>
      <c r="J214" s="193"/>
      <c r="K214" s="193"/>
      <c r="L214" s="193"/>
      <c r="M214" s="193"/>
      <c r="N214" s="193"/>
      <c r="O214" s="193"/>
      <c r="P214" s="193"/>
      <c r="Q214" s="193"/>
      <c r="R214" s="193"/>
    </row>
    <row r="215" spans="2:18">
      <c r="B215" s="193"/>
      <c r="C215" s="193"/>
      <c r="D215" s="193"/>
      <c r="E215" s="193"/>
      <c r="F215" s="193"/>
      <c r="G215" s="193"/>
      <c r="H215" s="193"/>
      <c r="I215" s="193"/>
      <c r="J215" s="193"/>
      <c r="K215" s="193"/>
      <c r="L215" s="193"/>
      <c r="M215" s="193"/>
      <c r="N215" s="193"/>
      <c r="O215" s="193"/>
      <c r="P215" s="193"/>
      <c r="Q215" s="193"/>
      <c r="R215" s="193"/>
    </row>
    <row r="216" spans="2:18">
      <c r="B216" s="193"/>
      <c r="C216" s="193"/>
      <c r="D216" s="193"/>
      <c r="E216" s="193"/>
      <c r="F216" s="193"/>
      <c r="G216" s="193"/>
      <c r="H216" s="193"/>
      <c r="I216" s="193"/>
      <c r="J216" s="193"/>
      <c r="K216" s="193"/>
      <c r="L216" s="193"/>
      <c r="M216" s="193"/>
      <c r="N216" s="193"/>
      <c r="O216" s="193"/>
      <c r="P216" s="193"/>
      <c r="Q216" s="193"/>
      <c r="R216" s="193"/>
    </row>
    <row r="217" spans="2:18">
      <c r="B217" s="193"/>
      <c r="C217" s="193"/>
      <c r="D217" s="193"/>
      <c r="E217" s="193"/>
      <c r="F217" s="193"/>
      <c r="G217" s="193"/>
      <c r="H217" s="193"/>
      <c r="I217" s="193"/>
      <c r="J217" s="193"/>
      <c r="K217" s="193"/>
      <c r="L217" s="193"/>
      <c r="M217" s="193"/>
      <c r="N217" s="193"/>
      <c r="O217" s="193"/>
      <c r="P217" s="193"/>
      <c r="Q217" s="193"/>
      <c r="R217" s="193"/>
    </row>
    <row r="218" spans="2:18">
      <c r="B218" s="193"/>
      <c r="C218" s="193"/>
      <c r="D218" s="193"/>
      <c r="E218" s="193"/>
      <c r="F218" s="193"/>
      <c r="G218" s="193"/>
      <c r="H218" s="193"/>
      <c r="I218" s="193"/>
      <c r="J218" s="193"/>
      <c r="K218" s="193"/>
      <c r="L218" s="193"/>
      <c r="M218" s="193"/>
      <c r="N218" s="193"/>
      <c r="O218" s="193"/>
      <c r="P218" s="193"/>
      <c r="Q218" s="193"/>
      <c r="R218" s="193"/>
    </row>
    <row r="219" spans="2:18">
      <c r="B219" s="193"/>
      <c r="C219" s="193"/>
      <c r="D219" s="193"/>
      <c r="E219" s="193"/>
      <c r="F219" s="193"/>
      <c r="G219" s="193"/>
      <c r="H219" s="193"/>
      <c r="I219" s="193"/>
      <c r="J219" s="193"/>
      <c r="K219" s="193"/>
      <c r="L219" s="193"/>
      <c r="M219" s="193"/>
      <c r="N219" s="193"/>
      <c r="O219" s="193"/>
      <c r="P219" s="193"/>
      <c r="Q219" s="193"/>
      <c r="R219" s="193"/>
    </row>
    <row r="220" spans="2:18">
      <c r="B220" s="193"/>
      <c r="C220" s="193"/>
      <c r="D220" s="193"/>
      <c r="E220" s="193"/>
      <c r="F220" s="193"/>
      <c r="G220" s="193"/>
      <c r="H220" s="193"/>
      <c r="I220" s="193"/>
      <c r="J220" s="193"/>
      <c r="K220" s="193"/>
      <c r="L220" s="193"/>
      <c r="M220" s="193"/>
      <c r="N220" s="193"/>
      <c r="O220" s="193"/>
      <c r="P220" s="193"/>
      <c r="Q220" s="193"/>
      <c r="R220" s="193"/>
    </row>
    <row r="221" spans="2:18">
      <c r="B221" s="193"/>
      <c r="C221" s="193"/>
      <c r="D221" s="193"/>
      <c r="E221" s="193"/>
      <c r="F221" s="193"/>
      <c r="G221" s="193"/>
      <c r="H221" s="193"/>
      <c r="I221" s="193"/>
      <c r="J221" s="193"/>
      <c r="K221" s="193"/>
      <c r="L221" s="193"/>
      <c r="M221" s="193"/>
      <c r="N221" s="193"/>
      <c r="O221" s="193"/>
      <c r="P221" s="193"/>
      <c r="Q221" s="193"/>
      <c r="R221" s="193"/>
    </row>
    <row r="222" spans="2:18">
      <c r="B222" s="193"/>
      <c r="C222" s="193"/>
      <c r="D222" s="193"/>
      <c r="E222" s="193"/>
      <c r="F222" s="193"/>
      <c r="G222" s="193"/>
      <c r="H222" s="193"/>
      <c r="I222" s="193"/>
      <c r="J222" s="193"/>
      <c r="K222" s="193"/>
      <c r="L222" s="193"/>
      <c r="M222" s="193"/>
      <c r="N222" s="193"/>
      <c r="O222" s="193"/>
      <c r="P222" s="193"/>
      <c r="Q222" s="193"/>
      <c r="R222" s="193"/>
    </row>
    <row r="223" spans="2:18">
      <c r="B223" s="193"/>
      <c r="C223" s="193"/>
      <c r="D223" s="193"/>
      <c r="E223" s="193"/>
      <c r="F223" s="193"/>
      <c r="G223" s="193"/>
      <c r="H223" s="193"/>
      <c r="I223" s="193"/>
      <c r="J223" s="193"/>
      <c r="K223" s="193"/>
      <c r="L223" s="193"/>
      <c r="M223" s="193"/>
      <c r="N223" s="193"/>
      <c r="O223" s="193"/>
      <c r="P223" s="193"/>
      <c r="Q223" s="193"/>
      <c r="R223" s="193"/>
    </row>
    <row r="224" spans="2:18">
      <c r="B224" s="193"/>
      <c r="C224" s="193"/>
      <c r="D224" s="193"/>
      <c r="E224" s="193"/>
      <c r="F224" s="193"/>
      <c r="G224" s="193"/>
      <c r="H224" s="193"/>
      <c r="I224" s="193"/>
      <c r="J224" s="193"/>
      <c r="K224" s="193"/>
      <c r="L224" s="193"/>
      <c r="M224" s="193"/>
      <c r="N224" s="193"/>
      <c r="O224" s="193"/>
      <c r="P224" s="193"/>
      <c r="Q224" s="193"/>
      <c r="R224" s="193"/>
    </row>
    <row r="225" spans="2:18">
      <c r="B225" s="193"/>
      <c r="C225" s="193"/>
      <c r="D225" s="193"/>
      <c r="E225" s="193"/>
      <c r="F225" s="193"/>
      <c r="G225" s="193"/>
      <c r="H225" s="193"/>
      <c r="I225" s="193"/>
      <c r="J225" s="193"/>
      <c r="K225" s="193"/>
      <c r="L225" s="193"/>
      <c r="M225" s="193"/>
      <c r="N225" s="193"/>
      <c r="O225" s="193"/>
      <c r="P225" s="193"/>
      <c r="Q225" s="193"/>
      <c r="R225" s="193"/>
    </row>
    <row r="226" spans="2:18">
      <c r="B226" s="193"/>
      <c r="C226" s="193"/>
      <c r="D226" s="193"/>
      <c r="E226" s="193"/>
      <c r="F226" s="193"/>
      <c r="G226" s="193"/>
      <c r="H226" s="193"/>
      <c r="I226" s="193"/>
      <c r="J226" s="193"/>
      <c r="K226" s="193"/>
      <c r="L226" s="193"/>
      <c r="M226" s="193"/>
      <c r="N226" s="193"/>
      <c r="O226" s="193"/>
      <c r="P226" s="193"/>
      <c r="Q226" s="193"/>
      <c r="R226" s="193"/>
    </row>
    <row r="227" spans="2:18">
      <c r="B227" s="193"/>
      <c r="C227" s="193"/>
      <c r="D227" s="193"/>
      <c r="E227" s="193"/>
      <c r="F227" s="193"/>
      <c r="G227" s="193"/>
      <c r="H227" s="193"/>
      <c r="I227" s="193"/>
      <c r="J227" s="193"/>
      <c r="K227" s="193"/>
      <c r="L227" s="193"/>
      <c r="M227" s="193"/>
      <c r="N227" s="193"/>
      <c r="O227" s="193"/>
      <c r="P227" s="193"/>
      <c r="Q227" s="193"/>
      <c r="R227" s="193"/>
    </row>
    <row r="228" spans="2:18">
      <c r="B228" s="193"/>
      <c r="C228" s="193"/>
      <c r="D228" s="193"/>
      <c r="E228" s="193"/>
      <c r="F228" s="193"/>
      <c r="G228" s="193"/>
      <c r="H228" s="193"/>
      <c r="I228" s="193"/>
      <c r="J228" s="193"/>
      <c r="K228" s="193"/>
      <c r="L228" s="193"/>
      <c r="M228" s="193"/>
      <c r="N228" s="193"/>
      <c r="O228" s="193"/>
      <c r="P228" s="193"/>
      <c r="Q228" s="193"/>
      <c r="R228" s="193"/>
    </row>
    <row r="229" spans="2:18">
      <c r="B229" s="193"/>
      <c r="C229" s="193"/>
      <c r="D229" s="193"/>
      <c r="E229" s="193"/>
      <c r="F229" s="193"/>
      <c r="G229" s="193"/>
      <c r="H229" s="193"/>
      <c r="I229" s="193"/>
      <c r="J229" s="193"/>
      <c r="K229" s="193"/>
      <c r="L229" s="193"/>
      <c r="M229" s="193"/>
      <c r="N229" s="193"/>
      <c r="O229" s="193"/>
      <c r="P229" s="193"/>
      <c r="Q229" s="193"/>
      <c r="R229" s="193"/>
    </row>
    <row r="230" spans="2:18">
      <c r="B230" s="193"/>
      <c r="C230" s="193"/>
      <c r="D230" s="193"/>
      <c r="E230" s="193"/>
      <c r="F230" s="193"/>
      <c r="G230" s="193"/>
      <c r="H230" s="193"/>
      <c r="I230" s="193"/>
      <c r="J230" s="193"/>
      <c r="K230" s="193"/>
      <c r="L230" s="193"/>
      <c r="M230" s="193"/>
      <c r="N230" s="193"/>
      <c r="O230" s="193"/>
      <c r="P230" s="193"/>
      <c r="Q230" s="193"/>
      <c r="R230" s="193"/>
    </row>
    <row r="231" spans="2:18">
      <c r="B231" s="193"/>
      <c r="C231" s="193"/>
      <c r="D231" s="193"/>
      <c r="E231" s="193"/>
      <c r="F231" s="193"/>
      <c r="G231" s="193"/>
      <c r="H231" s="193"/>
      <c r="I231" s="193"/>
      <c r="J231" s="193"/>
      <c r="K231" s="193"/>
      <c r="L231" s="193"/>
      <c r="M231" s="193"/>
      <c r="N231" s="193"/>
      <c r="O231" s="193"/>
      <c r="P231" s="193"/>
      <c r="Q231" s="193"/>
      <c r="R231" s="193"/>
    </row>
    <row r="232" spans="2:18">
      <c r="B232" s="193"/>
      <c r="C232" s="193"/>
      <c r="D232" s="193"/>
      <c r="E232" s="193"/>
      <c r="F232" s="193"/>
      <c r="G232" s="193"/>
      <c r="H232" s="193"/>
      <c r="I232" s="193"/>
      <c r="J232" s="193"/>
      <c r="K232" s="193"/>
      <c r="L232" s="193"/>
      <c r="M232" s="193"/>
      <c r="N232" s="193"/>
      <c r="O232" s="193"/>
      <c r="P232" s="193"/>
      <c r="Q232" s="193"/>
      <c r="R232" s="193"/>
    </row>
    <row r="233" spans="2:18">
      <c r="B233" s="193"/>
      <c r="C233" s="193"/>
      <c r="D233" s="193"/>
      <c r="E233" s="193"/>
      <c r="F233" s="193"/>
      <c r="G233" s="193"/>
      <c r="H233" s="193"/>
      <c r="I233" s="193"/>
      <c r="J233" s="193"/>
      <c r="K233" s="193"/>
      <c r="L233" s="193"/>
      <c r="M233" s="193"/>
      <c r="N233" s="193"/>
      <c r="O233" s="193"/>
      <c r="P233" s="193"/>
      <c r="Q233" s="193"/>
      <c r="R233" s="193"/>
    </row>
    <row r="234" spans="2:18">
      <c r="B234" s="193"/>
      <c r="C234" s="193"/>
      <c r="D234" s="193"/>
      <c r="E234" s="193"/>
      <c r="F234" s="193"/>
      <c r="G234" s="193"/>
      <c r="H234" s="193"/>
      <c r="I234" s="193"/>
      <c r="J234" s="193"/>
      <c r="K234" s="193"/>
      <c r="L234" s="193"/>
      <c r="M234" s="193"/>
      <c r="N234" s="193"/>
      <c r="O234" s="193"/>
      <c r="P234" s="193"/>
      <c r="Q234" s="193"/>
      <c r="R234" s="193"/>
    </row>
    <row r="235" spans="2:18">
      <c r="B235" s="193"/>
      <c r="C235" s="193"/>
      <c r="D235" s="193"/>
      <c r="E235" s="193"/>
      <c r="F235" s="193"/>
      <c r="G235" s="193"/>
      <c r="H235" s="193"/>
      <c r="I235" s="193"/>
      <c r="J235" s="193"/>
      <c r="K235" s="193"/>
      <c r="L235" s="193"/>
      <c r="M235" s="193"/>
      <c r="N235" s="193"/>
      <c r="O235" s="193"/>
      <c r="P235" s="193"/>
      <c r="Q235" s="193"/>
      <c r="R235" s="193"/>
    </row>
    <row r="236" spans="2:18">
      <c r="B236" s="193"/>
      <c r="C236" s="193"/>
      <c r="D236" s="193"/>
      <c r="E236" s="193"/>
      <c r="F236" s="193"/>
      <c r="G236" s="193"/>
      <c r="H236" s="193"/>
      <c r="I236" s="193"/>
      <c r="J236" s="193"/>
      <c r="K236" s="193"/>
      <c r="L236" s="193"/>
      <c r="M236" s="193"/>
      <c r="N236" s="193"/>
      <c r="O236" s="193"/>
      <c r="P236" s="193"/>
      <c r="Q236" s="193"/>
      <c r="R236" s="193"/>
    </row>
    <row r="237" spans="2:18">
      <c r="B237" s="193"/>
      <c r="C237" s="193"/>
      <c r="D237" s="193"/>
      <c r="E237" s="193"/>
      <c r="F237" s="193"/>
      <c r="G237" s="193"/>
      <c r="H237" s="193"/>
      <c r="I237" s="193"/>
      <c r="J237" s="193"/>
      <c r="K237" s="193"/>
      <c r="L237" s="193"/>
      <c r="M237" s="193"/>
      <c r="N237" s="193"/>
      <c r="O237" s="193"/>
      <c r="P237" s="193"/>
      <c r="Q237" s="193"/>
      <c r="R237" s="193"/>
    </row>
    <row r="238" spans="2:18">
      <c r="B238" s="193"/>
      <c r="C238" s="193"/>
      <c r="D238" s="193"/>
      <c r="E238" s="193"/>
      <c r="F238" s="193"/>
      <c r="G238" s="193"/>
      <c r="H238" s="193"/>
      <c r="I238" s="193"/>
      <c r="J238" s="193"/>
      <c r="K238" s="193"/>
      <c r="L238" s="193"/>
      <c r="M238" s="193"/>
      <c r="N238" s="193"/>
      <c r="O238" s="193"/>
      <c r="P238" s="193"/>
      <c r="Q238" s="193"/>
      <c r="R238" s="193"/>
    </row>
    <row r="239" spans="2:18">
      <c r="B239" s="193"/>
      <c r="C239" s="193"/>
      <c r="D239" s="193"/>
      <c r="E239" s="193"/>
      <c r="F239" s="193"/>
      <c r="G239" s="193"/>
      <c r="H239" s="193"/>
      <c r="I239" s="193"/>
      <c r="J239" s="193"/>
      <c r="K239" s="193"/>
      <c r="L239" s="193"/>
      <c r="M239" s="193"/>
      <c r="N239" s="193"/>
      <c r="O239" s="193"/>
      <c r="P239" s="193"/>
      <c r="Q239" s="193"/>
      <c r="R239" s="193"/>
    </row>
    <row r="240" spans="2:18">
      <c r="B240" s="193"/>
      <c r="C240" s="193"/>
      <c r="D240" s="193"/>
      <c r="E240" s="193"/>
      <c r="F240" s="193"/>
      <c r="G240" s="193"/>
      <c r="H240" s="193"/>
      <c r="I240" s="193"/>
      <c r="J240" s="193"/>
      <c r="K240" s="193"/>
      <c r="L240" s="193"/>
      <c r="M240" s="193"/>
      <c r="N240" s="193"/>
      <c r="O240" s="193"/>
      <c r="P240" s="193"/>
      <c r="Q240" s="193"/>
      <c r="R240" s="193"/>
    </row>
    <row r="241" spans="2:18">
      <c r="B241" s="193"/>
      <c r="C241" s="193"/>
      <c r="D241" s="193"/>
      <c r="E241" s="193"/>
      <c r="F241" s="193"/>
      <c r="G241" s="193"/>
      <c r="H241" s="193"/>
      <c r="I241" s="193"/>
      <c r="J241" s="193"/>
      <c r="K241" s="193"/>
      <c r="L241" s="193"/>
      <c r="M241" s="193"/>
      <c r="N241" s="193"/>
      <c r="O241" s="193"/>
      <c r="P241" s="193"/>
      <c r="Q241" s="193"/>
      <c r="R241" s="193"/>
    </row>
    <row r="242" spans="2:18">
      <c r="B242" s="193"/>
      <c r="C242" s="193"/>
      <c r="D242" s="193"/>
      <c r="E242" s="193"/>
      <c r="F242" s="193"/>
      <c r="G242" s="193"/>
      <c r="H242" s="193"/>
      <c r="I242" s="193"/>
      <c r="J242" s="193"/>
      <c r="K242" s="193"/>
      <c r="L242" s="193"/>
      <c r="M242" s="193"/>
      <c r="N242" s="193"/>
      <c r="O242" s="193"/>
      <c r="P242" s="193"/>
      <c r="Q242" s="193"/>
      <c r="R242" s="193"/>
    </row>
    <row r="243" spans="2:18">
      <c r="B243" s="193"/>
      <c r="C243" s="193"/>
      <c r="D243" s="193"/>
      <c r="E243" s="193"/>
      <c r="F243" s="193"/>
      <c r="G243" s="193"/>
      <c r="H243" s="193"/>
      <c r="I243" s="193"/>
      <c r="J243" s="193"/>
      <c r="K243" s="193"/>
      <c r="L243" s="193"/>
      <c r="M243" s="193"/>
      <c r="N243" s="193"/>
      <c r="O243" s="193"/>
      <c r="P243" s="193"/>
      <c r="Q243" s="193"/>
      <c r="R243" s="193"/>
    </row>
    <row r="244" spans="2:18">
      <c r="B244" s="193"/>
      <c r="C244" s="193"/>
      <c r="D244" s="193"/>
      <c r="E244" s="193"/>
      <c r="F244" s="193"/>
      <c r="G244" s="193"/>
      <c r="H244" s="193"/>
      <c r="I244" s="193"/>
      <c r="J244" s="193"/>
      <c r="K244" s="193"/>
      <c r="L244" s="193"/>
      <c r="M244" s="193"/>
      <c r="N244" s="193"/>
      <c r="O244" s="193"/>
      <c r="P244" s="193"/>
      <c r="Q244" s="193"/>
      <c r="R244" s="193"/>
    </row>
    <row r="245" spans="2:18">
      <c r="B245" s="193"/>
      <c r="C245" s="193"/>
      <c r="D245" s="193"/>
      <c r="E245" s="193"/>
      <c r="F245" s="193"/>
      <c r="G245" s="193"/>
      <c r="H245" s="193"/>
      <c r="I245" s="193"/>
      <c r="J245" s="193"/>
      <c r="K245" s="193"/>
      <c r="L245" s="193"/>
      <c r="M245" s="193"/>
      <c r="N245" s="193"/>
      <c r="O245" s="193"/>
      <c r="P245" s="193"/>
      <c r="Q245" s="193"/>
      <c r="R245" s="193"/>
    </row>
    <row r="246" spans="2:18">
      <c r="B246" s="193"/>
      <c r="C246" s="193"/>
      <c r="D246" s="193"/>
      <c r="E246" s="193"/>
      <c r="F246" s="193"/>
      <c r="G246" s="193"/>
      <c r="H246" s="193"/>
      <c r="I246" s="193"/>
      <c r="J246" s="193"/>
      <c r="K246" s="193"/>
      <c r="L246" s="193"/>
      <c r="M246" s="193"/>
      <c r="N246" s="193"/>
      <c r="O246" s="193"/>
      <c r="P246" s="193"/>
      <c r="Q246" s="193"/>
      <c r="R246" s="193"/>
    </row>
    <row r="247" spans="2:18">
      <c r="B247" s="193"/>
      <c r="C247" s="193"/>
      <c r="D247" s="193"/>
      <c r="E247" s="193"/>
      <c r="F247" s="193"/>
      <c r="G247" s="193"/>
      <c r="H247" s="193"/>
      <c r="I247" s="193"/>
      <c r="J247" s="193"/>
      <c r="K247" s="193"/>
      <c r="L247" s="193"/>
      <c r="M247" s="193"/>
      <c r="N247" s="193"/>
      <c r="O247" s="193"/>
      <c r="P247" s="193"/>
      <c r="Q247" s="193"/>
      <c r="R247" s="193"/>
    </row>
    <row r="248" spans="2:18">
      <c r="B248" s="193"/>
      <c r="C248" s="193"/>
      <c r="D248" s="193"/>
      <c r="E248" s="193"/>
      <c r="F248" s="193"/>
      <c r="G248" s="193"/>
      <c r="H248" s="193"/>
      <c r="I248" s="193"/>
      <c r="J248" s="193"/>
      <c r="K248" s="193"/>
      <c r="L248" s="193"/>
      <c r="M248" s="193"/>
      <c r="N248" s="193"/>
      <c r="O248" s="193"/>
      <c r="P248" s="193"/>
      <c r="Q248" s="193"/>
      <c r="R248" s="193"/>
    </row>
    <row r="249" spans="2:18">
      <c r="B249" s="193"/>
      <c r="C249" s="193"/>
      <c r="D249" s="193"/>
      <c r="E249" s="193"/>
      <c r="F249" s="193"/>
      <c r="G249" s="193"/>
      <c r="H249" s="193"/>
      <c r="I249" s="193"/>
      <c r="J249" s="193"/>
      <c r="K249" s="193"/>
      <c r="L249" s="193"/>
      <c r="M249" s="193"/>
      <c r="N249" s="193"/>
      <c r="O249" s="193"/>
      <c r="P249" s="193"/>
      <c r="Q249" s="193"/>
      <c r="R249" s="193"/>
    </row>
    <row r="250" spans="2:18">
      <c r="B250" s="193"/>
      <c r="C250" s="193"/>
      <c r="D250" s="193"/>
      <c r="E250" s="193"/>
      <c r="F250" s="193"/>
      <c r="G250" s="193"/>
      <c r="H250" s="193"/>
      <c r="I250" s="193"/>
      <c r="J250" s="193"/>
      <c r="K250" s="193"/>
      <c r="L250" s="193"/>
      <c r="M250" s="193"/>
      <c r="N250" s="193"/>
      <c r="O250" s="193"/>
      <c r="P250" s="193"/>
      <c r="Q250" s="193"/>
      <c r="R250" s="193"/>
    </row>
    <row r="251" spans="2:18">
      <c r="B251" s="193"/>
      <c r="C251" s="193"/>
      <c r="D251" s="193"/>
      <c r="E251" s="193"/>
      <c r="F251" s="193"/>
      <c r="G251" s="193"/>
      <c r="H251" s="193"/>
      <c r="I251" s="193"/>
      <c r="J251" s="193"/>
      <c r="K251" s="193"/>
      <c r="L251" s="193"/>
      <c r="M251" s="193"/>
      <c r="N251" s="193"/>
      <c r="O251" s="193"/>
      <c r="P251" s="193"/>
      <c r="Q251" s="193"/>
      <c r="R251" s="193"/>
    </row>
    <row r="252" spans="2:18">
      <c r="B252" s="193"/>
      <c r="C252" s="193"/>
      <c r="D252" s="193"/>
      <c r="E252" s="193"/>
      <c r="F252" s="193"/>
      <c r="G252" s="193"/>
      <c r="H252" s="193"/>
      <c r="I252" s="193"/>
      <c r="J252" s="193"/>
      <c r="K252" s="193"/>
      <c r="L252" s="193"/>
      <c r="M252" s="193"/>
      <c r="N252" s="193"/>
      <c r="O252" s="193"/>
      <c r="P252" s="193"/>
      <c r="Q252" s="193"/>
      <c r="R252" s="193"/>
    </row>
    <row r="253" spans="2:18">
      <c r="B253" s="193"/>
      <c r="C253" s="193"/>
      <c r="D253" s="193"/>
      <c r="E253" s="193"/>
      <c r="F253" s="193"/>
      <c r="G253" s="193"/>
      <c r="H253" s="193"/>
      <c r="I253" s="193"/>
      <c r="J253" s="193"/>
      <c r="K253" s="193"/>
      <c r="L253" s="193"/>
      <c r="M253" s="193"/>
      <c r="N253" s="193"/>
      <c r="O253" s="193"/>
      <c r="P253" s="193"/>
      <c r="Q253" s="193"/>
      <c r="R253" s="193"/>
    </row>
    <row r="254" spans="2:18">
      <c r="B254" s="193"/>
      <c r="C254" s="193"/>
      <c r="D254" s="193"/>
      <c r="E254" s="193"/>
      <c r="F254" s="193"/>
      <c r="G254" s="193"/>
      <c r="H254" s="193"/>
      <c r="I254" s="193"/>
      <c r="J254" s="193"/>
      <c r="K254" s="193"/>
      <c r="L254" s="193"/>
      <c r="M254" s="193"/>
      <c r="N254" s="193"/>
      <c r="O254" s="193"/>
      <c r="P254" s="193"/>
      <c r="Q254" s="193"/>
      <c r="R254" s="193"/>
    </row>
    <row r="255" spans="2:18">
      <c r="B255" s="193"/>
      <c r="C255" s="193"/>
      <c r="D255" s="193"/>
      <c r="E255" s="193"/>
      <c r="F255" s="193"/>
      <c r="G255" s="193"/>
      <c r="H255" s="193"/>
      <c r="I255" s="193"/>
      <c r="J255" s="193"/>
      <c r="K255" s="193"/>
      <c r="L255" s="193"/>
      <c r="M255" s="193"/>
      <c r="N255" s="193"/>
      <c r="O255" s="193"/>
      <c r="P255" s="193"/>
      <c r="Q255" s="193"/>
      <c r="R255" s="193"/>
    </row>
    <row r="256" spans="2:18">
      <c r="B256" s="193"/>
      <c r="C256" s="193"/>
      <c r="D256" s="193"/>
      <c r="E256" s="193"/>
      <c r="F256" s="193"/>
      <c r="G256" s="193"/>
      <c r="H256" s="193"/>
      <c r="I256" s="193"/>
      <c r="J256" s="193"/>
      <c r="K256" s="193"/>
      <c r="L256" s="193"/>
      <c r="M256" s="193"/>
      <c r="N256" s="193"/>
      <c r="O256" s="193"/>
      <c r="P256" s="193"/>
      <c r="Q256" s="193"/>
      <c r="R256" s="193"/>
    </row>
    <row r="257" spans="2:18">
      <c r="B257" s="193"/>
      <c r="C257" s="193"/>
      <c r="D257" s="193"/>
      <c r="E257" s="193"/>
      <c r="F257" s="193"/>
      <c r="G257" s="193"/>
      <c r="H257" s="193"/>
      <c r="I257" s="193"/>
      <c r="J257" s="193"/>
      <c r="K257" s="193"/>
      <c r="L257" s="193"/>
      <c r="M257" s="193"/>
      <c r="N257" s="193"/>
      <c r="O257" s="193"/>
      <c r="P257" s="193"/>
      <c r="Q257" s="193"/>
      <c r="R257" s="193"/>
    </row>
    <row r="258" spans="2:18">
      <c r="B258" s="193"/>
      <c r="C258" s="193"/>
      <c r="D258" s="193"/>
      <c r="E258" s="193"/>
      <c r="F258" s="193"/>
      <c r="G258" s="193"/>
      <c r="H258" s="193"/>
      <c r="I258" s="193"/>
      <c r="J258" s="193"/>
      <c r="K258" s="193"/>
      <c r="L258" s="193"/>
      <c r="M258" s="193"/>
      <c r="N258" s="193"/>
      <c r="O258" s="193"/>
      <c r="P258" s="193"/>
      <c r="Q258" s="193"/>
      <c r="R258" s="193"/>
    </row>
    <row r="259" spans="2:18">
      <c r="B259" s="193"/>
      <c r="C259" s="193"/>
      <c r="D259" s="193"/>
      <c r="E259" s="193"/>
      <c r="F259" s="193"/>
      <c r="G259" s="193"/>
      <c r="H259" s="193"/>
      <c r="I259" s="193"/>
      <c r="J259" s="193"/>
      <c r="K259" s="193"/>
      <c r="L259" s="193"/>
      <c r="M259" s="193"/>
      <c r="N259" s="193"/>
      <c r="O259" s="193"/>
      <c r="P259" s="193"/>
      <c r="Q259" s="193"/>
      <c r="R259" s="193"/>
    </row>
    <row r="260" spans="2:18">
      <c r="B260" s="193"/>
      <c r="C260" s="193"/>
      <c r="D260" s="193"/>
      <c r="E260" s="193"/>
      <c r="F260" s="193"/>
      <c r="G260" s="193"/>
      <c r="H260" s="193"/>
      <c r="I260" s="193"/>
      <c r="J260" s="193"/>
      <c r="K260" s="193"/>
      <c r="L260" s="193"/>
      <c r="M260" s="193"/>
      <c r="N260" s="193"/>
      <c r="O260" s="193"/>
      <c r="P260" s="193"/>
      <c r="Q260" s="193"/>
      <c r="R260" s="193"/>
    </row>
    <row r="261" spans="2:18">
      <c r="B261" s="193"/>
      <c r="C261" s="193"/>
      <c r="D261" s="193"/>
      <c r="E261" s="193"/>
      <c r="F261" s="193"/>
      <c r="G261" s="193"/>
      <c r="H261" s="193"/>
      <c r="I261" s="193"/>
      <c r="J261" s="193"/>
      <c r="K261" s="193"/>
      <c r="L261" s="193"/>
      <c r="M261" s="193"/>
      <c r="N261" s="193"/>
      <c r="O261" s="193"/>
      <c r="P261" s="193"/>
      <c r="Q261" s="193"/>
      <c r="R261" s="193"/>
    </row>
    <row r="262" spans="2:18">
      <c r="B262" s="193"/>
      <c r="C262" s="193"/>
      <c r="D262" s="193"/>
      <c r="E262" s="193"/>
      <c r="F262" s="193"/>
      <c r="G262" s="193"/>
      <c r="H262" s="193"/>
      <c r="I262" s="193"/>
      <c r="J262" s="193"/>
      <c r="K262" s="193"/>
      <c r="L262" s="193"/>
      <c r="M262" s="193"/>
      <c r="N262" s="193"/>
      <c r="O262" s="193"/>
      <c r="P262" s="193"/>
      <c r="Q262" s="193"/>
      <c r="R262" s="193"/>
    </row>
    <row r="263" spans="2:18">
      <c r="B263" s="193"/>
      <c r="C263" s="193"/>
      <c r="D263" s="193"/>
      <c r="E263" s="193"/>
      <c r="F263" s="193"/>
      <c r="G263" s="193"/>
      <c r="H263" s="193"/>
      <c r="I263" s="193"/>
      <c r="J263" s="193"/>
      <c r="K263" s="193"/>
      <c r="L263" s="193"/>
      <c r="M263" s="193"/>
      <c r="N263" s="193"/>
      <c r="O263" s="193"/>
      <c r="P263" s="193"/>
      <c r="Q263" s="193"/>
      <c r="R263" s="193"/>
    </row>
    <row r="264" spans="2:18">
      <c r="B264" s="193"/>
      <c r="C264" s="193"/>
      <c r="D264" s="193"/>
      <c r="E264" s="193"/>
      <c r="F264" s="193"/>
      <c r="G264" s="193"/>
      <c r="H264" s="193"/>
      <c r="I264" s="193"/>
      <c r="J264" s="193"/>
      <c r="K264" s="193"/>
      <c r="L264" s="193"/>
      <c r="M264" s="193"/>
      <c r="N264" s="193"/>
      <c r="O264" s="193"/>
      <c r="P264" s="193"/>
      <c r="Q264" s="193"/>
      <c r="R264" s="193"/>
    </row>
    <row r="265" spans="2:18">
      <c r="B265" s="193"/>
      <c r="C265" s="193"/>
      <c r="D265" s="193"/>
      <c r="E265" s="193"/>
      <c r="F265" s="193"/>
      <c r="G265" s="193"/>
      <c r="H265" s="193"/>
      <c r="I265" s="193"/>
      <c r="J265" s="193"/>
      <c r="K265" s="193"/>
      <c r="L265" s="193"/>
      <c r="M265" s="193"/>
      <c r="N265" s="193"/>
      <c r="O265" s="193"/>
      <c r="P265" s="193"/>
      <c r="Q265" s="193"/>
      <c r="R265" s="193"/>
    </row>
    <row r="266" spans="2:18">
      <c r="B266" s="193"/>
      <c r="C266" s="193"/>
      <c r="D266" s="193"/>
      <c r="E266" s="193"/>
      <c r="F266" s="193"/>
      <c r="G266" s="193"/>
      <c r="H266" s="193"/>
      <c r="I266" s="193"/>
      <c r="J266" s="193"/>
      <c r="K266" s="193"/>
      <c r="L266" s="193"/>
      <c r="M266" s="193"/>
      <c r="N266" s="193"/>
      <c r="O266" s="193"/>
      <c r="P266" s="193"/>
      <c r="Q266" s="193"/>
      <c r="R266" s="193"/>
    </row>
    <row r="267" spans="2:18">
      <c r="B267" s="193"/>
      <c r="C267" s="193"/>
      <c r="D267" s="193"/>
      <c r="E267" s="193"/>
      <c r="F267" s="193"/>
      <c r="G267" s="193"/>
      <c r="H267" s="193"/>
      <c r="I267" s="193"/>
      <c r="J267" s="193"/>
      <c r="K267" s="193"/>
      <c r="L267" s="193"/>
      <c r="M267" s="193"/>
      <c r="N267" s="193"/>
      <c r="O267" s="193"/>
      <c r="P267" s="193"/>
      <c r="Q267" s="193"/>
      <c r="R267" s="193"/>
    </row>
    <row r="268" spans="2:18">
      <c r="B268" s="193"/>
      <c r="C268" s="193"/>
      <c r="D268" s="193"/>
      <c r="E268" s="193"/>
      <c r="F268" s="193"/>
      <c r="G268" s="193"/>
      <c r="H268" s="193"/>
      <c r="I268" s="193"/>
      <c r="J268" s="193"/>
      <c r="K268" s="193"/>
      <c r="L268" s="193"/>
      <c r="M268" s="193"/>
      <c r="N268" s="193"/>
      <c r="O268" s="193"/>
      <c r="P268" s="193"/>
      <c r="Q268" s="193"/>
      <c r="R268" s="193"/>
    </row>
    <row r="269" spans="2:18">
      <c r="B269" s="193"/>
      <c r="C269" s="193"/>
      <c r="D269" s="193"/>
      <c r="E269" s="193"/>
      <c r="F269" s="193"/>
      <c r="G269" s="193"/>
      <c r="H269" s="193"/>
      <c r="I269" s="193"/>
      <c r="J269" s="193"/>
      <c r="K269" s="193"/>
      <c r="L269" s="193"/>
      <c r="M269" s="193"/>
      <c r="N269" s="193"/>
      <c r="O269" s="193"/>
      <c r="P269" s="193"/>
      <c r="Q269" s="193"/>
      <c r="R269" s="193"/>
    </row>
    <row r="270" spans="2:18">
      <c r="B270" s="193"/>
      <c r="C270" s="193"/>
      <c r="D270" s="193"/>
      <c r="E270" s="193"/>
      <c r="F270" s="193"/>
      <c r="G270" s="193"/>
      <c r="H270" s="193"/>
      <c r="I270" s="193"/>
      <c r="J270" s="193"/>
      <c r="K270" s="193"/>
      <c r="L270" s="193"/>
      <c r="M270" s="193"/>
      <c r="N270" s="193"/>
      <c r="O270" s="193"/>
      <c r="P270" s="193"/>
      <c r="Q270" s="193"/>
      <c r="R270" s="193"/>
    </row>
    <row r="271" spans="2:18">
      <c r="B271" s="193"/>
      <c r="C271" s="193"/>
      <c r="D271" s="193"/>
      <c r="E271" s="193"/>
      <c r="F271" s="193"/>
      <c r="G271" s="193"/>
      <c r="H271" s="193"/>
      <c r="I271" s="193"/>
      <c r="J271" s="193"/>
      <c r="K271" s="193"/>
      <c r="L271" s="193"/>
      <c r="M271" s="193"/>
      <c r="N271" s="193"/>
      <c r="O271" s="193"/>
      <c r="P271" s="193"/>
      <c r="Q271" s="193"/>
      <c r="R271" s="193"/>
    </row>
    <row r="272" spans="2:18">
      <c r="B272" s="193"/>
      <c r="C272" s="193"/>
      <c r="D272" s="193"/>
      <c r="E272" s="193"/>
      <c r="F272" s="193"/>
      <c r="G272" s="193"/>
      <c r="H272" s="193"/>
      <c r="I272" s="193"/>
      <c r="J272" s="193"/>
      <c r="K272" s="193"/>
      <c r="L272" s="193"/>
      <c r="M272" s="193"/>
      <c r="N272" s="193"/>
      <c r="O272" s="193"/>
      <c r="P272" s="193"/>
      <c r="Q272" s="193"/>
      <c r="R272" s="193"/>
    </row>
    <row r="273" spans="2:18">
      <c r="B273" s="193"/>
      <c r="C273" s="193"/>
      <c r="D273" s="193"/>
      <c r="E273" s="193"/>
      <c r="F273" s="193"/>
      <c r="G273" s="193"/>
      <c r="H273" s="193"/>
      <c r="I273" s="193"/>
      <c r="J273" s="193"/>
      <c r="K273" s="193"/>
      <c r="L273" s="193"/>
      <c r="M273" s="193"/>
      <c r="N273" s="193"/>
      <c r="O273" s="193"/>
      <c r="P273" s="193"/>
      <c r="Q273" s="193"/>
      <c r="R273" s="193"/>
    </row>
    <row r="274" spans="2:18">
      <c r="B274" s="193"/>
      <c r="C274" s="193"/>
      <c r="D274" s="193"/>
      <c r="E274" s="193"/>
      <c r="F274" s="193"/>
      <c r="G274" s="193"/>
      <c r="H274" s="193"/>
      <c r="I274" s="193"/>
      <c r="J274" s="193"/>
      <c r="K274" s="193"/>
      <c r="L274" s="193"/>
      <c r="M274" s="193"/>
      <c r="N274" s="193"/>
      <c r="O274" s="193"/>
      <c r="P274" s="193"/>
      <c r="Q274" s="193"/>
      <c r="R274" s="193"/>
    </row>
    <row r="275" spans="2:18">
      <c r="B275" s="193"/>
      <c r="C275" s="193"/>
      <c r="D275" s="193"/>
      <c r="E275" s="193"/>
      <c r="F275" s="193"/>
      <c r="G275" s="193"/>
      <c r="H275" s="193"/>
      <c r="I275" s="193"/>
      <c r="J275" s="193"/>
      <c r="K275" s="193"/>
      <c r="L275" s="193"/>
      <c r="M275" s="193"/>
      <c r="N275" s="193"/>
      <c r="O275" s="193"/>
      <c r="P275" s="193"/>
      <c r="Q275" s="193"/>
      <c r="R275" s="193"/>
    </row>
    <row r="276" spans="2:18">
      <c r="B276" s="193"/>
      <c r="C276" s="193"/>
      <c r="D276" s="193"/>
      <c r="E276" s="193"/>
      <c r="F276" s="193"/>
      <c r="G276" s="193"/>
      <c r="H276" s="193"/>
      <c r="I276" s="193"/>
      <c r="J276" s="193"/>
      <c r="K276" s="193"/>
      <c r="L276" s="193"/>
      <c r="M276" s="193"/>
      <c r="N276" s="193"/>
      <c r="O276" s="193"/>
      <c r="P276" s="193"/>
      <c r="Q276" s="193"/>
      <c r="R276" s="193"/>
    </row>
    <row r="277" spans="2:18">
      <c r="B277" s="193"/>
      <c r="C277" s="193"/>
      <c r="D277" s="193"/>
      <c r="E277" s="193"/>
      <c r="F277" s="193"/>
      <c r="G277" s="193"/>
      <c r="H277" s="193"/>
      <c r="I277" s="193"/>
      <c r="J277" s="193"/>
      <c r="K277" s="193"/>
      <c r="L277" s="193"/>
      <c r="M277" s="193"/>
      <c r="N277" s="193"/>
      <c r="O277" s="193"/>
      <c r="P277" s="193"/>
      <c r="Q277" s="193"/>
      <c r="R277" s="193"/>
    </row>
    <row r="278" spans="2:18">
      <c r="B278" s="193"/>
      <c r="C278" s="193"/>
      <c r="D278" s="193"/>
      <c r="E278" s="193"/>
      <c r="F278" s="193"/>
      <c r="G278" s="193"/>
      <c r="H278" s="193"/>
      <c r="I278" s="193"/>
      <c r="J278" s="193"/>
      <c r="K278" s="193"/>
      <c r="L278" s="193"/>
      <c r="M278" s="193"/>
      <c r="N278" s="193"/>
      <c r="O278" s="193"/>
      <c r="P278" s="193"/>
      <c r="Q278" s="193"/>
      <c r="R278" s="193"/>
    </row>
    <row r="279" spans="2:18">
      <c r="B279" s="193"/>
      <c r="C279" s="193"/>
      <c r="D279" s="193"/>
      <c r="E279" s="193"/>
      <c r="F279" s="193"/>
      <c r="G279" s="193"/>
      <c r="H279" s="193"/>
      <c r="I279" s="193"/>
      <c r="J279" s="193"/>
      <c r="K279" s="193"/>
      <c r="L279" s="193"/>
      <c r="M279" s="193"/>
      <c r="N279" s="193"/>
      <c r="O279" s="193"/>
      <c r="P279" s="193"/>
      <c r="Q279" s="193"/>
      <c r="R279" s="193"/>
    </row>
    <row r="280" spans="2:18">
      <c r="B280" s="193"/>
      <c r="C280" s="193"/>
      <c r="D280" s="193"/>
      <c r="E280" s="193"/>
      <c r="F280" s="193"/>
      <c r="G280" s="193"/>
      <c r="H280" s="193"/>
      <c r="I280" s="193"/>
      <c r="J280" s="193"/>
      <c r="K280" s="193"/>
      <c r="L280" s="193"/>
      <c r="M280" s="193"/>
      <c r="N280" s="193"/>
      <c r="O280" s="193"/>
      <c r="P280" s="193"/>
      <c r="Q280" s="193"/>
      <c r="R280" s="193"/>
    </row>
    <row r="281" spans="2:18">
      <c r="B281" s="193"/>
      <c r="C281" s="193"/>
      <c r="D281" s="193"/>
      <c r="E281" s="193"/>
      <c r="F281" s="193"/>
      <c r="G281" s="193"/>
      <c r="H281" s="193"/>
      <c r="I281" s="193"/>
      <c r="J281" s="193"/>
      <c r="K281" s="193"/>
      <c r="L281" s="193"/>
      <c r="M281" s="193"/>
      <c r="N281" s="193"/>
      <c r="O281" s="193"/>
      <c r="P281" s="193"/>
      <c r="Q281" s="193"/>
      <c r="R281" s="193"/>
    </row>
    <row r="282" spans="2:18">
      <c r="B282" s="193"/>
      <c r="C282" s="193"/>
      <c r="D282" s="193"/>
      <c r="E282" s="193"/>
      <c r="F282" s="193"/>
      <c r="G282" s="193"/>
      <c r="H282" s="193"/>
      <c r="I282" s="193"/>
      <c r="J282" s="193"/>
      <c r="K282" s="193"/>
      <c r="L282" s="193"/>
      <c r="M282" s="193"/>
      <c r="N282" s="193"/>
      <c r="O282" s="193"/>
      <c r="P282" s="193"/>
      <c r="Q282" s="193"/>
      <c r="R282" s="193"/>
    </row>
    <row r="283" spans="2:18">
      <c r="B283" s="193"/>
      <c r="C283" s="193"/>
      <c r="D283" s="193"/>
      <c r="E283" s="193"/>
      <c r="F283" s="193"/>
      <c r="G283" s="193"/>
      <c r="H283" s="193"/>
      <c r="I283" s="193"/>
      <c r="J283" s="193"/>
      <c r="K283" s="193"/>
      <c r="L283" s="193"/>
      <c r="M283" s="193"/>
      <c r="N283" s="193"/>
      <c r="O283" s="193"/>
      <c r="P283" s="193"/>
      <c r="Q283" s="193"/>
      <c r="R283" s="193"/>
    </row>
    <row r="284" spans="2:18">
      <c r="B284" s="193"/>
      <c r="C284" s="193"/>
      <c r="D284" s="193"/>
      <c r="E284" s="193"/>
      <c r="F284" s="193"/>
      <c r="G284" s="193"/>
      <c r="H284" s="193"/>
      <c r="I284" s="193"/>
      <c r="J284" s="193"/>
      <c r="K284" s="193"/>
      <c r="L284" s="193"/>
      <c r="M284" s="193"/>
      <c r="N284" s="193"/>
      <c r="O284" s="193"/>
      <c r="P284" s="193"/>
      <c r="Q284" s="193"/>
      <c r="R284" s="193"/>
    </row>
    <row r="285" spans="2:18">
      <c r="B285" s="193"/>
      <c r="C285" s="193"/>
      <c r="D285" s="193"/>
      <c r="E285" s="193"/>
      <c r="F285" s="193"/>
      <c r="G285" s="193"/>
      <c r="H285" s="193"/>
      <c r="I285" s="193"/>
      <c r="J285" s="193"/>
      <c r="K285" s="193"/>
      <c r="L285" s="193"/>
      <c r="M285" s="193"/>
      <c r="N285" s="193"/>
      <c r="O285" s="193"/>
      <c r="P285" s="193"/>
      <c r="Q285" s="193"/>
      <c r="R285" s="193"/>
    </row>
    <row r="286" spans="2:18">
      <c r="B286" s="193"/>
      <c r="C286" s="193"/>
      <c r="D286" s="193"/>
      <c r="E286" s="193"/>
      <c r="F286" s="193"/>
      <c r="G286" s="193"/>
      <c r="H286" s="193"/>
      <c r="I286" s="193"/>
      <c r="J286" s="193"/>
      <c r="K286" s="193"/>
      <c r="L286" s="193"/>
      <c r="M286" s="193"/>
      <c r="N286" s="193"/>
      <c r="O286" s="193"/>
      <c r="P286" s="193"/>
      <c r="Q286" s="193"/>
      <c r="R286" s="193"/>
    </row>
    <row r="287" spans="2:18">
      <c r="B287" s="193"/>
      <c r="C287" s="193"/>
      <c r="D287" s="193"/>
      <c r="E287" s="193"/>
      <c r="F287" s="193"/>
      <c r="G287" s="193"/>
      <c r="H287" s="193"/>
      <c r="I287" s="193"/>
      <c r="J287" s="193"/>
      <c r="K287" s="193"/>
      <c r="L287" s="193"/>
      <c r="M287" s="193"/>
      <c r="N287" s="193"/>
      <c r="O287" s="193"/>
      <c r="P287" s="193"/>
      <c r="Q287" s="193"/>
      <c r="R287" s="193"/>
    </row>
    <row r="288" spans="2:18">
      <c r="B288" s="193"/>
      <c r="C288" s="193"/>
      <c r="D288" s="193"/>
      <c r="E288" s="193"/>
      <c r="F288" s="193"/>
      <c r="G288" s="193"/>
      <c r="H288" s="193"/>
      <c r="I288" s="193"/>
      <c r="J288" s="193"/>
      <c r="K288" s="193"/>
      <c r="L288" s="193"/>
      <c r="M288" s="193"/>
      <c r="N288" s="193"/>
      <c r="O288" s="193"/>
      <c r="P288" s="193"/>
      <c r="Q288" s="193"/>
      <c r="R288" s="193"/>
    </row>
    <row r="289" spans="2:18">
      <c r="B289" s="193"/>
      <c r="C289" s="193"/>
      <c r="D289" s="193"/>
      <c r="E289" s="193"/>
      <c r="F289" s="193"/>
      <c r="G289" s="193"/>
      <c r="H289" s="193"/>
      <c r="I289" s="193"/>
      <c r="J289" s="193"/>
      <c r="K289" s="193"/>
      <c r="L289" s="193"/>
      <c r="M289" s="193"/>
      <c r="N289" s="193"/>
      <c r="O289" s="193"/>
      <c r="P289" s="193"/>
      <c r="Q289" s="193"/>
      <c r="R289" s="193"/>
    </row>
    <row r="290" spans="2:18">
      <c r="B290" s="193"/>
      <c r="C290" s="193"/>
      <c r="D290" s="193"/>
      <c r="E290" s="193"/>
      <c r="F290" s="193"/>
      <c r="G290" s="193"/>
      <c r="H290" s="193"/>
      <c r="I290" s="193"/>
      <c r="J290" s="193"/>
      <c r="K290" s="193"/>
      <c r="L290" s="193"/>
      <c r="M290" s="193"/>
      <c r="N290" s="193"/>
      <c r="O290" s="193"/>
      <c r="P290" s="193"/>
      <c r="Q290" s="193"/>
      <c r="R290" s="193"/>
    </row>
    <row r="291" spans="2:18">
      <c r="B291" s="193"/>
      <c r="C291" s="193"/>
      <c r="D291" s="193"/>
      <c r="E291" s="193"/>
      <c r="F291" s="193"/>
      <c r="G291" s="193"/>
      <c r="H291" s="193"/>
      <c r="I291" s="193"/>
      <c r="J291" s="193"/>
      <c r="K291" s="193"/>
      <c r="L291" s="193"/>
      <c r="M291" s="193"/>
      <c r="N291" s="193"/>
      <c r="O291" s="193"/>
      <c r="P291" s="193"/>
      <c r="Q291" s="193"/>
      <c r="R291" s="193"/>
    </row>
    <row r="292" spans="2:18">
      <c r="B292" s="193"/>
      <c r="C292" s="193"/>
      <c r="D292" s="193"/>
      <c r="E292" s="193"/>
      <c r="F292" s="193"/>
      <c r="G292" s="193"/>
      <c r="H292" s="193"/>
      <c r="I292" s="193"/>
      <c r="J292" s="193"/>
      <c r="K292" s="193"/>
      <c r="L292" s="193"/>
      <c r="M292" s="193"/>
      <c r="N292" s="193"/>
      <c r="O292" s="193"/>
      <c r="P292" s="193"/>
      <c r="Q292" s="193"/>
      <c r="R292" s="193"/>
    </row>
    <row r="293" spans="2:18">
      <c r="B293" s="193"/>
      <c r="C293" s="193"/>
      <c r="D293" s="193"/>
      <c r="E293" s="193"/>
      <c r="F293" s="193"/>
      <c r="G293" s="193"/>
      <c r="H293" s="193"/>
      <c r="I293" s="193"/>
      <c r="J293" s="193"/>
      <c r="K293" s="193"/>
      <c r="L293" s="193"/>
      <c r="M293" s="193"/>
      <c r="N293" s="193"/>
      <c r="O293" s="193"/>
      <c r="P293" s="193"/>
      <c r="Q293" s="193"/>
      <c r="R293" s="193"/>
    </row>
    <row r="294" spans="2:18">
      <c r="B294" s="193"/>
      <c r="C294" s="193"/>
      <c r="D294" s="193"/>
      <c r="E294" s="193"/>
      <c r="F294" s="193"/>
      <c r="G294" s="193"/>
      <c r="H294" s="193"/>
      <c r="I294" s="193"/>
      <c r="J294" s="193"/>
      <c r="K294" s="193"/>
      <c r="L294" s="193"/>
      <c r="M294" s="193"/>
      <c r="N294" s="193"/>
      <c r="O294" s="193"/>
      <c r="P294" s="193"/>
      <c r="Q294" s="193"/>
      <c r="R294" s="193"/>
    </row>
    <row r="295" spans="2:18">
      <c r="B295" s="193"/>
      <c r="C295" s="193"/>
      <c r="D295" s="193"/>
      <c r="E295" s="193"/>
      <c r="F295" s="193"/>
      <c r="G295" s="193"/>
      <c r="H295" s="193"/>
      <c r="I295" s="193"/>
      <c r="J295" s="193"/>
      <c r="K295" s="193"/>
      <c r="L295" s="193"/>
      <c r="M295" s="193"/>
      <c r="N295" s="193"/>
      <c r="O295" s="193"/>
      <c r="P295" s="193"/>
      <c r="Q295" s="193"/>
      <c r="R295" s="193"/>
    </row>
    <row r="296" spans="2:18">
      <c r="B296" s="193"/>
      <c r="C296" s="193"/>
      <c r="D296" s="193"/>
      <c r="E296" s="193"/>
      <c r="F296" s="193"/>
      <c r="G296" s="193"/>
      <c r="H296" s="193"/>
      <c r="I296" s="193"/>
      <c r="J296" s="193"/>
      <c r="K296" s="193"/>
      <c r="L296" s="193"/>
      <c r="M296" s="193"/>
      <c r="N296" s="193"/>
      <c r="O296" s="193"/>
      <c r="P296" s="193"/>
      <c r="Q296" s="193"/>
      <c r="R296" s="193"/>
    </row>
    <row r="297" spans="2:18">
      <c r="B297" s="193"/>
      <c r="C297" s="193"/>
      <c r="D297" s="193"/>
      <c r="E297" s="193"/>
      <c r="F297" s="193"/>
      <c r="G297" s="193"/>
      <c r="H297" s="193"/>
      <c r="I297" s="193"/>
      <c r="J297" s="193"/>
      <c r="K297" s="193"/>
      <c r="L297" s="193"/>
      <c r="M297" s="193"/>
      <c r="N297" s="193"/>
      <c r="O297" s="193"/>
      <c r="P297" s="193"/>
      <c r="Q297" s="193"/>
      <c r="R297" s="193"/>
    </row>
    <row r="298" spans="2:18">
      <c r="B298" s="193"/>
      <c r="C298" s="193"/>
      <c r="D298" s="193"/>
      <c r="E298" s="193"/>
      <c r="F298" s="193"/>
      <c r="G298" s="193"/>
      <c r="H298" s="193"/>
      <c r="I298" s="193"/>
      <c r="J298" s="193"/>
      <c r="K298" s="193"/>
      <c r="L298" s="193"/>
      <c r="M298" s="193"/>
      <c r="N298" s="193"/>
      <c r="O298" s="193"/>
      <c r="P298" s="193"/>
      <c r="Q298" s="193"/>
      <c r="R298" s="193"/>
    </row>
    <row r="299" spans="2:18">
      <c r="B299" s="193"/>
      <c r="C299" s="193"/>
      <c r="D299" s="193"/>
      <c r="E299" s="193"/>
      <c r="F299" s="193"/>
      <c r="G299" s="193"/>
      <c r="H299" s="193"/>
      <c r="I299" s="193"/>
      <c r="J299" s="193"/>
      <c r="K299" s="193"/>
      <c r="L299" s="193"/>
      <c r="M299" s="193"/>
      <c r="N299" s="193"/>
      <c r="O299" s="193"/>
      <c r="P299" s="193"/>
      <c r="Q299" s="193"/>
      <c r="R299" s="193"/>
    </row>
    <row r="300" spans="2:18">
      <c r="B300" s="193"/>
      <c r="C300" s="193"/>
      <c r="D300" s="193"/>
      <c r="E300" s="193"/>
      <c r="F300" s="193"/>
      <c r="G300" s="193"/>
      <c r="H300" s="193"/>
      <c r="I300" s="193"/>
      <c r="J300" s="193"/>
      <c r="K300" s="193"/>
      <c r="L300" s="193"/>
      <c r="M300" s="193"/>
      <c r="N300" s="193"/>
      <c r="O300" s="193"/>
      <c r="P300" s="193"/>
      <c r="Q300" s="193"/>
      <c r="R300" s="193"/>
    </row>
    <row r="301" spans="2:18">
      <c r="B301" s="193"/>
      <c r="C301" s="193"/>
      <c r="D301" s="193"/>
      <c r="E301" s="193"/>
      <c r="F301" s="193"/>
      <c r="G301" s="193"/>
      <c r="H301" s="193"/>
      <c r="I301" s="193"/>
      <c r="J301" s="193"/>
      <c r="K301" s="193"/>
      <c r="L301" s="193"/>
      <c r="M301" s="193"/>
      <c r="N301" s="193"/>
      <c r="O301" s="193"/>
      <c r="P301" s="193"/>
      <c r="Q301" s="193"/>
      <c r="R301" s="193"/>
    </row>
    <row r="302" spans="2:18">
      <c r="B302" s="193"/>
      <c r="C302" s="193"/>
      <c r="D302" s="193"/>
      <c r="E302" s="193"/>
      <c r="F302" s="193"/>
      <c r="G302" s="193"/>
      <c r="H302" s="193"/>
      <c r="I302" s="193"/>
      <c r="J302" s="193"/>
      <c r="K302" s="193"/>
      <c r="L302" s="193"/>
      <c r="M302" s="193"/>
      <c r="N302" s="193"/>
      <c r="O302" s="193"/>
      <c r="P302" s="193"/>
      <c r="Q302" s="193"/>
      <c r="R302" s="193"/>
    </row>
    <row r="303" spans="2:18">
      <c r="B303" s="193"/>
      <c r="C303" s="193"/>
      <c r="D303" s="193"/>
      <c r="E303" s="193"/>
      <c r="F303" s="193"/>
      <c r="G303" s="193"/>
      <c r="H303" s="193"/>
      <c r="I303" s="193"/>
      <c r="J303" s="193"/>
      <c r="K303" s="193"/>
      <c r="L303" s="193"/>
      <c r="M303" s="193"/>
      <c r="N303" s="193"/>
      <c r="O303" s="193"/>
      <c r="P303" s="193"/>
      <c r="Q303" s="193"/>
      <c r="R303" s="193"/>
    </row>
    <row r="304" spans="2:18">
      <c r="B304" s="193"/>
      <c r="C304" s="193"/>
      <c r="D304" s="193"/>
      <c r="E304" s="193"/>
      <c r="F304" s="193"/>
      <c r="G304" s="193"/>
      <c r="H304" s="193"/>
      <c r="I304" s="193"/>
      <c r="J304" s="193"/>
      <c r="K304" s="193"/>
      <c r="L304" s="193"/>
      <c r="M304" s="193"/>
      <c r="N304" s="193"/>
      <c r="O304" s="193"/>
      <c r="P304" s="193"/>
      <c r="Q304" s="193"/>
      <c r="R304" s="193"/>
    </row>
    <row r="305" spans="2:18">
      <c r="B305" s="193"/>
      <c r="C305" s="193"/>
      <c r="D305" s="193"/>
      <c r="E305" s="193"/>
      <c r="F305" s="193"/>
      <c r="G305" s="193"/>
      <c r="H305" s="193"/>
      <c r="I305" s="193"/>
      <c r="J305" s="193"/>
      <c r="K305" s="193"/>
      <c r="L305" s="193"/>
      <c r="M305" s="193"/>
      <c r="N305" s="193"/>
      <c r="O305" s="193"/>
      <c r="P305" s="193"/>
      <c r="Q305" s="193"/>
      <c r="R305" s="193"/>
    </row>
    <row r="306" spans="2:18">
      <c r="B306" s="193"/>
      <c r="C306" s="193"/>
      <c r="D306" s="193"/>
      <c r="E306" s="193"/>
      <c r="F306" s="193"/>
      <c r="G306" s="193"/>
      <c r="H306" s="193"/>
      <c r="I306" s="193"/>
      <c r="J306" s="193"/>
      <c r="K306" s="193"/>
      <c r="L306" s="193"/>
      <c r="M306" s="193"/>
      <c r="N306" s="193"/>
      <c r="O306" s="193"/>
      <c r="P306" s="193"/>
      <c r="Q306" s="193"/>
      <c r="R306" s="193"/>
    </row>
    <row r="307" spans="2:18">
      <c r="B307" s="193"/>
      <c r="C307" s="193"/>
      <c r="D307" s="193"/>
      <c r="E307" s="193"/>
      <c r="F307" s="193"/>
      <c r="G307" s="193"/>
      <c r="H307" s="193"/>
      <c r="I307" s="193"/>
      <c r="J307" s="193"/>
      <c r="K307" s="193"/>
      <c r="L307" s="193"/>
      <c r="M307" s="193"/>
      <c r="N307" s="193"/>
      <c r="O307" s="193"/>
      <c r="P307" s="193"/>
      <c r="Q307" s="193"/>
      <c r="R307" s="193"/>
    </row>
    <row r="308" spans="2:18">
      <c r="B308" s="193"/>
      <c r="C308" s="193"/>
      <c r="D308" s="193"/>
      <c r="E308" s="193"/>
      <c r="F308" s="193"/>
      <c r="G308" s="193"/>
      <c r="H308" s="193"/>
      <c r="I308" s="193"/>
      <c r="J308" s="193"/>
      <c r="K308" s="193"/>
      <c r="L308" s="193"/>
      <c r="M308" s="193"/>
      <c r="N308" s="193"/>
      <c r="O308" s="193"/>
      <c r="P308" s="193"/>
      <c r="Q308" s="193"/>
      <c r="R308" s="193"/>
    </row>
    <row r="309" spans="2:18">
      <c r="B309" s="193"/>
      <c r="C309" s="193"/>
      <c r="D309" s="193"/>
      <c r="E309" s="193"/>
      <c r="F309" s="193"/>
      <c r="G309" s="193"/>
      <c r="H309" s="193"/>
      <c r="I309" s="193"/>
      <c r="J309" s="193"/>
      <c r="K309" s="193"/>
      <c r="L309" s="193"/>
      <c r="M309" s="193"/>
      <c r="N309" s="193"/>
      <c r="O309" s="193"/>
      <c r="P309" s="193"/>
      <c r="Q309" s="193"/>
      <c r="R309" s="193"/>
    </row>
    <row r="310" spans="2:18">
      <c r="B310" s="193"/>
      <c r="C310" s="193"/>
      <c r="D310" s="193"/>
      <c r="E310" s="193"/>
      <c r="F310" s="193"/>
      <c r="G310" s="193"/>
      <c r="H310" s="193"/>
      <c r="I310" s="193"/>
      <c r="J310" s="193"/>
      <c r="K310" s="193"/>
      <c r="L310" s="193"/>
      <c r="M310" s="193"/>
      <c r="N310" s="193"/>
      <c r="O310" s="193"/>
      <c r="P310" s="193"/>
      <c r="Q310" s="193"/>
      <c r="R310" s="193"/>
    </row>
    <row r="311" spans="2:18">
      <c r="B311" s="193"/>
      <c r="C311" s="193"/>
      <c r="D311" s="193"/>
      <c r="E311" s="193"/>
      <c r="F311" s="193"/>
      <c r="G311" s="193"/>
      <c r="H311" s="193"/>
      <c r="I311" s="193"/>
      <c r="J311" s="193"/>
      <c r="K311" s="193"/>
      <c r="L311" s="193"/>
      <c r="M311" s="193"/>
      <c r="N311" s="193"/>
      <c r="O311" s="193"/>
      <c r="P311" s="193"/>
      <c r="Q311" s="193"/>
      <c r="R311" s="193"/>
    </row>
    <row r="312" spans="2:18">
      <c r="B312" s="193"/>
      <c r="C312" s="193"/>
      <c r="D312" s="193"/>
      <c r="E312" s="193"/>
      <c r="F312" s="193"/>
      <c r="G312" s="193"/>
      <c r="H312" s="193"/>
      <c r="I312" s="193"/>
      <c r="J312" s="193"/>
      <c r="K312" s="193"/>
      <c r="L312" s="193"/>
      <c r="M312" s="193"/>
      <c r="N312" s="193"/>
      <c r="O312" s="193"/>
      <c r="P312" s="193"/>
      <c r="Q312" s="193"/>
      <c r="R312" s="193"/>
    </row>
    <row r="313" spans="2:18">
      <c r="B313" s="193"/>
      <c r="C313" s="193"/>
      <c r="D313" s="193"/>
      <c r="E313" s="193"/>
      <c r="F313" s="193"/>
      <c r="G313" s="193"/>
      <c r="H313" s="193"/>
      <c r="I313" s="193"/>
      <c r="J313" s="193"/>
      <c r="K313" s="193"/>
      <c r="L313" s="193"/>
      <c r="M313" s="193"/>
      <c r="N313" s="193"/>
      <c r="O313" s="193"/>
      <c r="P313" s="193"/>
      <c r="Q313" s="193"/>
      <c r="R313" s="193"/>
    </row>
    <row r="314" spans="2:18">
      <c r="B314" s="193"/>
      <c r="C314" s="193"/>
      <c r="D314" s="193"/>
      <c r="E314" s="193"/>
      <c r="F314" s="193"/>
      <c r="G314" s="193"/>
      <c r="H314" s="193"/>
      <c r="I314" s="193"/>
      <c r="J314" s="193"/>
      <c r="K314" s="193"/>
      <c r="L314" s="193"/>
      <c r="M314" s="193"/>
      <c r="N314" s="193"/>
      <c r="O314" s="193"/>
      <c r="P314" s="193"/>
      <c r="Q314" s="193"/>
      <c r="R314" s="193"/>
    </row>
    <row r="315" spans="2:18">
      <c r="B315" s="193"/>
      <c r="C315" s="193"/>
      <c r="D315" s="193"/>
      <c r="E315" s="193"/>
      <c r="F315" s="193"/>
      <c r="G315" s="193"/>
      <c r="H315" s="193"/>
      <c r="I315" s="193"/>
      <c r="J315" s="193"/>
      <c r="K315" s="193"/>
      <c r="L315" s="193"/>
      <c r="M315" s="193"/>
      <c r="N315" s="193"/>
      <c r="O315" s="193"/>
      <c r="P315" s="193"/>
      <c r="Q315" s="193"/>
      <c r="R315" s="193"/>
    </row>
    <row r="316" spans="2:18">
      <c r="B316" s="193"/>
      <c r="C316" s="193"/>
      <c r="D316" s="193"/>
      <c r="E316" s="193"/>
      <c r="F316" s="193"/>
      <c r="G316" s="193"/>
      <c r="H316" s="193"/>
      <c r="I316" s="193"/>
      <c r="J316" s="193"/>
      <c r="K316" s="193"/>
      <c r="L316" s="193"/>
      <c r="M316" s="193"/>
      <c r="N316" s="193"/>
      <c r="O316" s="193"/>
      <c r="P316" s="193"/>
      <c r="Q316" s="193"/>
      <c r="R316" s="193"/>
    </row>
    <row r="317" spans="2:18">
      <c r="B317" s="193"/>
      <c r="C317" s="193"/>
      <c r="D317" s="193"/>
      <c r="E317" s="193"/>
      <c r="F317" s="193"/>
      <c r="G317" s="193"/>
      <c r="H317" s="193"/>
      <c r="I317" s="193"/>
      <c r="J317" s="193"/>
      <c r="K317" s="193"/>
      <c r="L317" s="193"/>
      <c r="M317" s="193"/>
      <c r="N317" s="193"/>
      <c r="O317" s="193"/>
      <c r="P317" s="193"/>
      <c r="Q317" s="193"/>
      <c r="R317" s="193"/>
    </row>
    <row r="318" spans="2:18">
      <c r="B318" s="193"/>
      <c r="C318" s="193"/>
      <c r="D318" s="193"/>
      <c r="E318" s="193"/>
      <c r="F318" s="193"/>
      <c r="G318" s="193"/>
      <c r="H318" s="193"/>
      <c r="I318" s="193"/>
      <c r="J318" s="193"/>
      <c r="K318" s="193"/>
      <c r="L318" s="193"/>
      <c r="M318" s="193"/>
      <c r="N318" s="193"/>
      <c r="O318" s="193"/>
      <c r="P318" s="193"/>
      <c r="Q318" s="193"/>
      <c r="R318" s="193"/>
    </row>
    <row r="319" spans="2:18">
      <c r="B319" s="193"/>
      <c r="C319" s="193"/>
      <c r="D319" s="193"/>
      <c r="E319" s="193"/>
      <c r="F319" s="193"/>
      <c r="G319" s="193"/>
      <c r="H319" s="193"/>
      <c r="I319" s="193"/>
      <c r="J319" s="193"/>
      <c r="K319" s="193"/>
      <c r="L319" s="193"/>
      <c r="M319" s="193"/>
      <c r="N319" s="193"/>
      <c r="O319" s="193"/>
      <c r="P319" s="193"/>
      <c r="Q319" s="193"/>
      <c r="R319" s="193"/>
    </row>
    <row r="320" spans="2:18">
      <c r="B320" s="193"/>
      <c r="C320" s="193"/>
      <c r="D320" s="193"/>
      <c r="E320" s="193"/>
      <c r="F320" s="193"/>
      <c r="G320" s="193"/>
      <c r="H320" s="193"/>
      <c r="I320" s="193"/>
      <c r="J320" s="193"/>
      <c r="K320" s="193"/>
      <c r="L320" s="193"/>
      <c r="M320" s="193"/>
      <c r="N320" s="193"/>
      <c r="O320" s="193"/>
      <c r="P320" s="193"/>
      <c r="Q320" s="193"/>
      <c r="R320" s="193"/>
    </row>
    <row r="321" spans="2:18">
      <c r="B321" s="193"/>
      <c r="C321" s="193"/>
      <c r="D321" s="193"/>
      <c r="E321" s="193"/>
      <c r="F321" s="193"/>
      <c r="G321" s="193"/>
      <c r="H321" s="193"/>
      <c r="I321" s="193"/>
      <c r="J321" s="193"/>
      <c r="K321" s="193"/>
      <c r="L321" s="193"/>
      <c r="M321" s="193"/>
      <c r="N321" s="193"/>
      <c r="O321" s="193"/>
      <c r="P321" s="193"/>
      <c r="Q321" s="193"/>
      <c r="R321" s="193"/>
    </row>
    <row r="322" spans="2:18">
      <c r="B322" s="193"/>
      <c r="C322" s="193"/>
      <c r="D322" s="193"/>
      <c r="E322" s="193"/>
      <c r="F322" s="193"/>
      <c r="G322" s="193"/>
      <c r="H322" s="193"/>
      <c r="I322" s="193"/>
      <c r="J322" s="193"/>
      <c r="K322" s="193"/>
      <c r="L322" s="193"/>
      <c r="M322" s="193"/>
      <c r="N322" s="193"/>
      <c r="O322" s="193"/>
      <c r="P322" s="193"/>
      <c r="Q322" s="193"/>
      <c r="R322" s="193"/>
    </row>
    <row r="323" spans="2:18">
      <c r="B323" s="193"/>
      <c r="C323" s="193"/>
      <c r="D323" s="193"/>
      <c r="E323" s="193"/>
      <c r="F323" s="193"/>
      <c r="G323" s="193"/>
      <c r="H323" s="193"/>
      <c r="I323" s="193"/>
      <c r="J323" s="193"/>
      <c r="K323" s="193"/>
      <c r="L323" s="193"/>
      <c r="M323" s="193"/>
      <c r="N323" s="193"/>
      <c r="O323" s="193"/>
      <c r="P323" s="193"/>
      <c r="Q323" s="193"/>
      <c r="R323" s="193"/>
    </row>
    <row r="324" spans="2:18">
      <c r="B324" s="193"/>
      <c r="C324" s="193"/>
      <c r="D324" s="193"/>
      <c r="E324" s="193"/>
      <c r="F324" s="193"/>
      <c r="G324" s="193"/>
      <c r="H324" s="193"/>
      <c r="I324" s="193"/>
      <c r="J324" s="193"/>
      <c r="K324" s="193"/>
      <c r="L324" s="193"/>
      <c r="M324" s="193"/>
      <c r="N324" s="193"/>
      <c r="O324" s="193"/>
      <c r="P324" s="193"/>
      <c r="Q324" s="193"/>
      <c r="R324" s="193"/>
    </row>
    <row r="325" spans="2:18">
      <c r="B325" s="193"/>
      <c r="C325" s="193"/>
      <c r="D325" s="193"/>
      <c r="E325" s="193"/>
      <c r="F325" s="193"/>
      <c r="G325" s="193"/>
      <c r="H325" s="193"/>
      <c r="I325" s="193"/>
      <c r="J325" s="193"/>
      <c r="K325" s="193"/>
      <c r="L325" s="193"/>
      <c r="M325" s="193"/>
      <c r="N325" s="193"/>
      <c r="O325" s="193"/>
      <c r="P325" s="193"/>
      <c r="Q325" s="193"/>
      <c r="R325" s="193"/>
    </row>
    <row r="326" spans="2:18">
      <c r="B326" s="193"/>
      <c r="C326" s="193"/>
      <c r="D326" s="193"/>
      <c r="E326" s="193"/>
      <c r="F326" s="193"/>
      <c r="G326" s="193"/>
      <c r="H326" s="193"/>
      <c r="I326" s="193"/>
      <c r="J326" s="193"/>
      <c r="K326" s="193"/>
      <c r="L326" s="193"/>
      <c r="M326" s="193"/>
      <c r="N326" s="193"/>
      <c r="O326" s="193"/>
      <c r="P326" s="193"/>
      <c r="Q326" s="193"/>
      <c r="R326" s="193"/>
    </row>
    <row r="327" spans="2:18">
      <c r="B327" s="193"/>
      <c r="C327" s="193"/>
      <c r="D327" s="193"/>
      <c r="E327" s="193"/>
      <c r="F327" s="193"/>
      <c r="G327" s="193"/>
      <c r="H327" s="193"/>
      <c r="I327" s="193"/>
      <c r="J327" s="193"/>
      <c r="K327" s="193"/>
      <c r="L327" s="193"/>
      <c r="M327" s="193"/>
      <c r="N327" s="193"/>
      <c r="O327" s="193"/>
      <c r="P327" s="193"/>
      <c r="Q327" s="193"/>
      <c r="R327" s="193"/>
    </row>
    <row r="328" spans="2:18">
      <c r="B328" s="193"/>
      <c r="C328" s="193"/>
      <c r="D328" s="193"/>
      <c r="E328" s="193"/>
      <c r="F328" s="193"/>
      <c r="G328" s="193"/>
      <c r="H328" s="193"/>
      <c r="I328" s="193"/>
      <c r="J328" s="193"/>
      <c r="K328" s="193"/>
      <c r="L328" s="193"/>
      <c r="M328" s="193"/>
      <c r="N328" s="193"/>
      <c r="O328" s="193"/>
      <c r="P328" s="193"/>
      <c r="Q328" s="193"/>
      <c r="R328" s="193"/>
    </row>
    <row r="329" spans="2:18">
      <c r="B329" s="193"/>
      <c r="C329" s="193"/>
      <c r="D329" s="193"/>
      <c r="E329" s="193"/>
      <c r="F329" s="193"/>
      <c r="G329" s="193"/>
      <c r="H329" s="193"/>
      <c r="I329" s="193"/>
      <c r="J329" s="193"/>
      <c r="K329" s="193"/>
      <c r="L329" s="193"/>
      <c r="M329" s="193"/>
      <c r="N329" s="193"/>
      <c r="O329" s="193"/>
      <c r="P329" s="193"/>
      <c r="Q329" s="193"/>
      <c r="R329" s="193"/>
    </row>
    <row r="330" spans="2:18">
      <c r="B330" s="193"/>
      <c r="C330" s="193"/>
      <c r="D330" s="193"/>
      <c r="E330" s="193"/>
      <c r="F330" s="193"/>
      <c r="G330" s="193"/>
      <c r="H330" s="193"/>
      <c r="I330" s="193"/>
      <c r="J330" s="193"/>
      <c r="K330" s="193"/>
      <c r="L330" s="193"/>
      <c r="M330" s="193"/>
      <c r="N330" s="193"/>
      <c r="O330" s="193"/>
      <c r="P330" s="193"/>
      <c r="Q330" s="193"/>
      <c r="R330" s="193"/>
    </row>
    <row r="331" spans="2:18">
      <c r="B331" s="193"/>
      <c r="C331" s="193"/>
      <c r="D331" s="193"/>
      <c r="E331" s="193"/>
      <c r="F331" s="193"/>
      <c r="G331" s="193"/>
      <c r="H331" s="193"/>
      <c r="I331" s="193"/>
      <c r="J331" s="193"/>
      <c r="K331" s="193"/>
      <c r="L331" s="193"/>
      <c r="M331" s="193"/>
      <c r="N331" s="193"/>
      <c r="O331" s="193"/>
      <c r="P331" s="193"/>
      <c r="Q331" s="193"/>
      <c r="R331" s="193"/>
    </row>
    <row r="332" spans="2:18">
      <c r="B332" s="193"/>
      <c r="C332" s="193"/>
      <c r="D332" s="193"/>
      <c r="E332" s="193"/>
      <c r="F332" s="193"/>
      <c r="G332" s="193"/>
      <c r="H332" s="193"/>
      <c r="I332" s="193"/>
      <c r="J332" s="193"/>
      <c r="K332" s="193"/>
      <c r="L332" s="193"/>
      <c r="M332" s="193"/>
      <c r="N332" s="193"/>
      <c r="O332" s="193"/>
      <c r="P332" s="193"/>
      <c r="Q332" s="193"/>
      <c r="R332" s="193"/>
    </row>
    <row r="333" spans="2:18">
      <c r="B333" s="193"/>
      <c r="C333" s="193"/>
      <c r="D333" s="193"/>
      <c r="E333" s="193"/>
      <c r="F333" s="193"/>
      <c r="G333" s="193"/>
      <c r="H333" s="193"/>
      <c r="I333" s="193"/>
      <c r="J333" s="193"/>
      <c r="K333" s="193"/>
      <c r="L333" s="193"/>
      <c r="M333" s="193"/>
      <c r="N333" s="193"/>
      <c r="O333" s="193"/>
      <c r="P333" s="193"/>
      <c r="Q333" s="193"/>
      <c r="R333" s="193"/>
    </row>
    <row r="334" spans="2:18">
      <c r="B334" s="193"/>
      <c r="C334" s="193"/>
      <c r="D334" s="193"/>
      <c r="E334" s="193"/>
      <c r="F334" s="193"/>
      <c r="G334" s="193"/>
      <c r="H334" s="193"/>
      <c r="I334" s="193"/>
      <c r="J334" s="193"/>
      <c r="K334" s="193"/>
      <c r="L334" s="193"/>
      <c r="M334" s="193"/>
      <c r="N334" s="193"/>
      <c r="O334" s="193"/>
      <c r="P334" s="193"/>
      <c r="Q334" s="193"/>
      <c r="R334" s="193"/>
    </row>
    <row r="335" spans="2:18">
      <c r="B335" s="193"/>
      <c r="C335" s="193"/>
      <c r="D335" s="193"/>
      <c r="E335" s="193"/>
      <c r="F335" s="193"/>
      <c r="G335" s="193"/>
      <c r="H335" s="193"/>
      <c r="I335" s="193"/>
      <c r="J335" s="193"/>
      <c r="K335" s="193"/>
      <c r="L335" s="193"/>
      <c r="M335" s="193"/>
      <c r="N335" s="193"/>
      <c r="O335" s="193"/>
      <c r="P335" s="193"/>
      <c r="Q335" s="193"/>
      <c r="R335" s="193"/>
    </row>
    <row r="336" spans="2:18">
      <c r="B336" s="193"/>
      <c r="C336" s="193"/>
      <c r="D336" s="193"/>
      <c r="E336" s="193"/>
      <c r="F336" s="193"/>
      <c r="G336" s="193"/>
      <c r="H336" s="193"/>
      <c r="I336" s="193"/>
      <c r="J336" s="193"/>
      <c r="K336" s="193"/>
      <c r="L336" s="193"/>
      <c r="M336" s="193"/>
      <c r="N336" s="193"/>
      <c r="O336" s="193"/>
      <c r="P336" s="193"/>
      <c r="Q336" s="193"/>
      <c r="R336" s="193"/>
    </row>
    <row r="337" spans="2:18">
      <c r="B337" s="193"/>
      <c r="C337" s="193"/>
      <c r="D337" s="193"/>
      <c r="E337" s="193"/>
      <c r="F337" s="193"/>
      <c r="G337" s="193"/>
      <c r="H337" s="193"/>
      <c r="I337" s="193"/>
      <c r="J337" s="193"/>
      <c r="K337" s="193"/>
      <c r="L337" s="193"/>
      <c r="M337" s="193"/>
      <c r="N337" s="193"/>
      <c r="O337" s="193"/>
      <c r="P337" s="193"/>
      <c r="Q337" s="193"/>
      <c r="R337" s="193"/>
    </row>
    <row r="338" spans="2:18">
      <c r="B338" s="193"/>
      <c r="C338" s="193"/>
      <c r="D338" s="193"/>
      <c r="E338" s="193"/>
      <c r="F338" s="193"/>
      <c r="G338" s="193"/>
      <c r="H338" s="193"/>
      <c r="I338" s="193"/>
      <c r="J338" s="193"/>
      <c r="K338" s="193"/>
      <c r="L338" s="193"/>
      <c r="M338" s="193"/>
      <c r="N338" s="193"/>
      <c r="O338" s="193"/>
      <c r="P338" s="193"/>
      <c r="Q338" s="193"/>
      <c r="R338" s="193"/>
    </row>
    <row r="339" spans="2:18">
      <c r="B339" s="193"/>
      <c r="C339" s="193"/>
      <c r="D339" s="193"/>
      <c r="E339" s="193"/>
      <c r="F339" s="193"/>
      <c r="G339" s="193"/>
      <c r="H339" s="193"/>
      <c r="I339" s="193"/>
      <c r="J339" s="193"/>
      <c r="K339" s="193"/>
      <c r="L339" s="193"/>
      <c r="M339" s="193"/>
      <c r="N339" s="193"/>
      <c r="O339" s="193"/>
      <c r="P339" s="193"/>
      <c r="Q339" s="193"/>
      <c r="R339" s="193"/>
    </row>
    <row r="340" spans="2:18">
      <c r="B340" s="193"/>
      <c r="C340" s="193"/>
      <c r="D340" s="193"/>
      <c r="E340" s="193"/>
      <c r="F340" s="193"/>
      <c r="G340" s="193"/>
      <c r="H340" s="193"/>
      <c r="I340" s="193"/>
      <c r="J340" s="193"/>
      <c r="K340" s="193"/>
      <c r="L340" s="193"/>
      <c r="M340" s="193"/>
      <c r="N340" s="193"/>
      <c r="O340" s="193"/>
      <c r="P340" s="193"/>
      <c r="Q340" s="193"/>
      <c r="R340" s="193"/>
    </row>
    <row r="341" spans="2:18">
      <c r="B341" s="193"/>
      <c r="C341" s="193"/>
      <c r="D341" s="193"/>
      <c r="E341" s="193"/>
      <c r="F341" s="193"/>
      <c r="G341" s="193"/>
      <c r="H341" s="193"/>
      <c r="I341" s="193"/>
      <c r="J341" s="193"/>
      <c r="K341" s="193"/>
      <c r="L341" s="193"/>
      <c r="M341" s="193"/>
      <c r="N341" s="193"/>
      <c r="O341" s="193"/>
      <c r="P341" s="193"/>
      <c r="Q341" s="193"/>
      <c r="R341" s="193"/>
    </row>
    <row r="342" spans="2:18">
      <c r="B342" s="193"/>
      <c r="C342" s="193"/>
      <c r="D342" s="193"/>
      <c r="E342" s="193"/>
      <c r="F342" s="193"/>
      <c r="G342" s="193"/>
      <c r="H342" s="193"/>
      <c r="I342" s="193"/>
      <c r="J342" s="193"/>
      <c r="K342" s="193"/>
      <c r="L342" s="193"/>
      <c r="M342" s="193"/>
      <c r="N342" s="193"/>
      <c r="O342" s="193"/>
      <c r="P342" s="193"/>
      <c r="Q342" s="193"/>
      <c r="R342" s="193"/>
    </row>
    <row r="343" spans="2:18">
      <c r="B343" s="193"/>
      <c r="C343" s="193"/>
      <c r="D343" s="193"/>
      <c r="E343" s="193"/>
      <c r="F343" s="193"/>
      <c r="G343" s="193"/>
      <c r="H343" s="193"/>
      <c r="I343" s="193"/>
      <c r="J343" s="193"/>
      <c r="K343" s="193"/>
      <c r="L343" s="193"/>
      <c r="M343" s="193"/>
      <c r="N343" s="193"/>
      <c r="O343" s="193"/>
      <c r="P343" s="193"/>
      <c r="Q343" s="193"/>
      <c r="R343" s="193"/>
    </row>
    <row r="344" spans="2:18">
      <c r="B344" s="193"/>
      <c r="C344" s="193"/>
      <c r="D344" s="193"/>
      <c r="E344" s="193"/>
      <c r="F344" s="193"/>
      <c r="G344" s="193"/>
      <c r="H344" s="193"/>
      <c r="I344" s="193"/>
      <c r="J344" s="193"/>
      <c r="K344" s="193"/>
      <c r="L344" s="193"/>
      <c r="M344" s="193"/>
      <c r="N344" s="193"/>
      <c r="O344" s="193"/>
      <c r="P344" s="193"/>
      <c r="Q344" s="193"/>
      <c r="R344" s="193"/>
    </row>
    <row r="345" spans="2:18">
      <c r="B345" s="193"/>
      <c r="C345" s="193"/>
      <c r="D345" s="193"/>
      <c r="E345" s="193"/>
      <c r="F345" s="193"/>
      <c r="G345" s="193"/>
      <c r="H345" s="193"/>
      <c r="I345" s="193"/>
      <c r="J345" s="193"/>
      <c r="K345" s="193"/>
      <c r="L345" s="193"/>
      <c r="M345" s="193"/>
      <c r="N345" s="193"/>
      <c r="O345" s="193"/>
      <c r="P345" s="193"/>
      <c r="Q345" s="193"/>
      <c r="R345" s="193"/>
    </row>
    <row r="346" spans="2:18">
      <c r="B346" s="193"/>
      <c r="C346" s="193"/>
      <c r="D346" s="193"/>
      <c r="E346" s="193"/>
      <c r="F346" s="193"/>
      <c r="G346" s="193"/>
      <c r="H346" s="193"/>
      <c r="I346" s="193"/>
      <c r="J346" s="193"/>
      <c r="K346" s="193"/>
      <c r="L346" s="193"/>
      <c r="M346" s="193"/>
      <c r="N346" s="193"/>
      <c r="O346" s="193"/>
      <c r="P346" s="193"/>
      <c r="Q346" s="193"/>
      <c r="R346" s="193"/>
    </row>
    <row r="347" spans="2:18">
      <c r="B347" s="193"/>
      <c r="C347" s="193"/>
      <c r="D347" s="193"/>
      <c r="E347" s="193"/>
      <c r="F347" s="193"/>
      <c r="G347" s="193"/>
      <c r="H347" s="193"/>
      <c r="I347" s="193"/>
      <c r="J347" s="193"/>
      <c r="K347" s="193"/>
      <c r="L347" s="193"/>
      <c r="M347" s="193"/>
      <c r="N347" s="193"/>
      <c r="O347" s="193"/>
      <c r="P347" s="193"/>
      <c r="Q347" s="193"/>
      <c r="R347" s="193"/>
    </row>
    <row r="348" spans="2:18">
      <c r="B348" s="193"/>
      <c r="C348" s="193"/>
      <c r="D348" s="193"/>
      <c r="E348" s="193"/>
      <c r="F348" s="193"/>
      <c r="G348" s="193"/>
      <c r="H348" s="193"/>
      <c r="I348" s="193"/>
      <c r="J348" s="193"/>
      <c r="K348" s="193"/>
      <c r="L348" s="193"/>
      <c r="M348" s="193"/>
      <c r="N348" s="193"/>
      <c r="O348" s="193"/>
      <c r="P348" s="193"/>
      <c r="Q348" s="193"/>
      <c r="R348" s="193"/>
    </row>
    <row r="349" spans="2:18">
      <c r="B349" s="193"/>
      <c r="C349" s="193"/>
      <c r="D349" s="193"/>
      <c r="E349" s="193"/>
      <c r="F349" s="193"/>
      <c r="G349" s="193"/>
      <c r="H349" s="193"/>
      <c r="I349" s="193"/>
      <c r="J349" s="193"/>
      <c r="K349" s="193"/>
      <c r="L349" s="193"/>
      <c r="M349" s="193"/>
      <c r="N349" s="193"/>
      <c r="O349" s="193"/>
      <c r="P349" s="193"/>
      <c r="Q349" s="193"/>
      <c r="R349" s="193"/>
    </row>
    <row r="350" spans="2:18">
      <c r="B350" s="193"/>
      <c r="C350" s="193"/>
      <c r="D350" s="193"/>
      <c r="E350" s="193"/>
      <c r="F350" s="193"/>
      <c r="G350" s="193"/>
      <c r="H350" s="193"/>
      <c r="I350" s="193"/>
      <c r="J350" s="193"/>
      <c r="K350" s="193"/>
      <c r="L350" s="193"/>
      <c r="M350" s="193"/>
      <c r="N350" s="193"/>
      <c r="O350" s="193"/>
      <c r="P350" s="193"/>
      <c r="Q350" s="193"/>
      <c r="R350" s="193"/>
    </row>
    <row r="351" spans="2:18">
      <c r="B351" s="193"/>
      <c r="C351" s="193"/>
      <c r="D351" s="193"/>
      <c r="E351" s="193"/>
      <c r="F351" s="193"/>
      <c r="G351" s="193"/>
      <c r="H351" s="193"/>
      <c r="I351" s="193"/>
      <c r="J351" s="193"/>
      <c r="K351" s="193"/>
      <c r="L351" s="193"/>
      <c r="M351" s="193"/>
      <c r="N351" s="193"/>
      <c r="O351" s="193"/>
      <c r="P351" s="193"/>
      <c r="Q351" s="193"/>
      <c r="R351" s="193"/>
    </row>
    <row r="352" spans="2:18">
      <c r="B352" s="193"/>
      <c r="C352" s="193"/>
      <c r="D352" s="193"/>
      <c r="E352" s="193"/>
      <c r="F352" s="193"/>
      <c r="G352" s="193"/>
      <c r="H352" s="193"/>
      <c r="I352" s="193"/>
      <c r="J352" s="193"/>
      <c r="K352" s="193"/>
      <c r="L352" s="193"/>
      <c r="M352" s="193"/>
      <c r="N352" s="193"/>
      <c r="O352" s="193"/>
      <c r="P352" s="193"/>
      <c r="Q352" s="193"/>
      <c r="R352" s="193"/>
    </row>
    <row r="353" spans="2:18">
      <c r="B353" s="193"/>
      <c r="C353" s="193"/>
      <c r="D353" s="193"/>
      <c r="E353" s="193"/>
      <c r="F353" s="193"/>
      <c r="G353" s="193"/>
      <c r="H353" s="193"/>
      <c r="I353" s="193"/>
      <c r="J353" s="193"/>
      <c r="K353" s="193"/>
      <c r="L353" s="193"/>
      <c r="M353" s="193"/>
      <c r="N353" s="193"/>
      <c r="O353" s="193"/>
      <c r="P353" s="193"/>
      <c r="Q353" s="193"/>
      <c r="R353" s="193"/>
    </row>
    <row r="354" spans="2:18">
      <c r="B354" s="193"/>
      <c r="C354" s="193"/>
      <c r="D354" s="193"/>
      <c r="E354" s="193"/>
      <c r="F354" s="193"/>
      <c r="G354" s="193"/>
      <c r="H354" s="193"/>
      <c r="I354" s="193"/>
      <c r="J354" s="193"/>
      <c r="K354" s="193"/>
      <c r="L354" s="193"/>
      <c r="M354" s="193"/>
      <c r="N354" s="193"/>
      <c r="O354" s="193"/>
      <c r="P354" s="193"/>
      <c r="Q354" s="193"/>
      <c r="R354" s="193"/>
    </row>
    <row r="355" spans="2:18">
      <c r="B355" s="193"/>
      <c r="C355" s="193"/>
      <c r="D355" s="193"/>
      <c r="E355" s="193"/>
      <c r="F355" s="193"/>
      <c r="G355" s="193"/>
      <c r="H355" s="193"/>
      <c r="I355" s="193"/>
      <c r="J355" s="193"/>
      <c r="K355" s="193"/>
      <c r="L355" s="193"/>
      <c r="M355" s="193"/>
      <c r="N355" s="193"/>
      <c r="O355" s="193"/>
      <c r="P355" s="193"/>
      <c r="Q355" s="193"/>
      <c r="R355" s="193"/>
    </row>
    <row r="356" spans="2:18">
      <c r="B356" s="193"/>
      <c r="C356" s="193"/>
      <c r="D356" s="193"/>
      <c r="E356" s="193"/>
      <c r="F356" s="193"/>
      <c r="G356" s="193"/>
      <c r="H356" s="193"/>
      <c r="I356" s="193"/>
      <c r="J356" s="193"/>
      <c r="K356" s="193"/>
      <c r="L356" s="193"/>
      <c r="M356" s="193"/>
      <c r="N356" s="193"/>
      <c r="O356" s="193"/>
      <c r="P356" s="193"/>
      <c r="Q356" s="193"/>
      <c r="R356" s="193"/>
    </row>
    <row r="357" spans="2:18">
      <c r="B357" s="193"/>
      <c r="C357" s="193"/>
      <c r="D357" s="193"/>
      <c r="E357" s="193"/>
      <c r="F357" s="193"/>
      <c r="G357" s="193"/>
      <c r="H357" s="193"/>
      <c r="I357" s="193"/>
      <c r="J357" s="193"/>
      <c r="K357" s="193"/>
      <c r="L357" s="193"/>
      <c r="M357" s="193"/>
      <c r="N357" s="193"/>
      <c r="O357" s="193"/>
      <c r="P357" s="193"/>
      <c r="Q357" s="193"/>
      <c r="R357" s="193"/>
    </row>
    <row r="358" spans="2:18">
      <c r="B358" s="193"/>
      <c r="C358" s="193"/>
      <c r="D358" s="193"/>
      <c r="E358" s="193"/>
      <c r="F358" s="193"/>
      <c r="G358" s="193"/>
      <c r="H358" s="193"/>
      <c r="I358" s="193"/>
      <c r="J358" s="193"/>
      <c r="K358" s="193"/>
      <c r="L358" s="193"/>
      <c r="M358" s="193"/>
      <c r="N358" s="193"/>
      <c r="O358" s="193"/>
      <c r="P358" s="193"/>
      <c r="Q358" s="193"/>
      <c r="R358" s="193"/>
    </row>
    <row r="359" spans="2:18">
      <c r="B359" s="193"/>
      <c r="C359" s="193"/>
      <c r="D359" s="193"/>
      <c r="E359" s="193"/>
      <c r="F359" s="193"/>
      <c r="G359" s="193"/>
      <c r="H359" s="193"/>
      <c r="I359" s="193"/>
      <c r="J359" s="193"/>
      <c r="K359" s="193"/>
      <c r="L359" s="193"/>
      <c r="M359" s="193"/>
      <c r="N359" s="193"/>
      <c r="O359" s="193"/>
      <c r="P359" s="193"/>
      <c r="Q359" s="193"/>
      <c r="R359" s="193"/>
    </row>
    <row r="360" spans="2:18">
      <c r="B360" s="193"/>
      <c r="C360" s="193"/>
      <c r="D360" s="193"/>
      <c r="E360" s="193"/>
      <c r="F360" s="193"/>
      <c r="G360" s="193"/>
      <c r="H360" s="193"/>
      <c r="I360" s="193"/>
      <c r="J360" s="193"/>
      <c r="K360" s="193"/>
      <c r="L360" s="193"/>
      <c r="M360" s="193"/>
      <c r="N360" s="193"/>
      <c r="O360" s="193"/>
      <c r="P360" s="193"/>
      <c r="Q360" s="193"/>
      <c r="R360" s="193"/>
    </row>
    <row r="361" spans="2:18">
      <c r="B361" s="193"/>
      <c r="C361" s="193"/>
      <c r="D361" s="193"/>
      <c r="E361" s="193"/>
      <c r="F361" s="193"/>
      <c r="G361" s="193"/>
      <c r="H361" s="193"/>
      <c r="I361" s="193"/>
      <c r="J361" s="193"/>
      <c r="K361" s="193"/>
      <c r="L361" s="193"/>
      <c r="M361" s="193"/>
      <c r="N361" s="193"/>
      <c r="O361" s="193"/>
      <c r="P361" s="193"/>
      <c r="Q361" s="193"/>
      <c r="R361" s="193"/>
    </row>
    <row r="362" spans="2:18">
      <c r="B362" s="193"/>
      <c r="C362" s="193"/>
      <c r="D362" s="193"/>
      <c r="E362" s="193"/>
      <c r="F362" s="193"/>
      <c r="G362" s="193"/>
      <c r="H362" s="193"/>
      <c r="I362" s="193"/>
      <c r="J362" s="193"/>
      <c r="K362" s="193"/>
      <c r="L362" s="193"/>
      <c r="M362" s="193"/>
      <c r="N362" s="193"/>
      <c r="O362" s="193"/>
      <c r="P362" s="193"/>
      <c r="Q362" s="193"/>
      <c r="R362" s="193"/>
    </row>
    <row r="363" spans="2:18">
      <c r="B363" s="193"/>
      <c r="C363" s="193"/>
      <c r="D363" s="193"/>
      <c r="E363" s="193"/>
      <c r="F363" s="193"/>
      <c r="G363" s="193"/>
      <c r="H363" s="193"/>
      <c r="I363" s="193"/>
      <c r="J363" s="193"/>
      <c r="K363" s="193"/>
      <c r="L363" s="193"/>
      <c r="M363" s="193"/>
      <c r="N363" s="193"/>
      <c r="O363" s="193"/>
      <c r="P363" s="193"/>
      <c r="Q363" s="193"/>
      <c r="R363" s="193"/>
    </row>
    <row r="364" spans="2:18">
      <c r="B364" s="193"/>
      <c r="C364" s="193"/>
      <c r="D364" s="193"/>
      <c r="E364" s="193"/>
      <c r="F364" s="193"/>
      <c r="G364" s="193"/>
      <c r="H364" s="193"/>
      <c r="I364" s="193"/>
      <c r="J364" s="193"/>
      <c r="K364" s="193"/>
      <c r="L364" s="193"/>
      <c r="M364" s="193"/>
      <c r="N364" s="193"/>
      <c r="O364" s="193"/>
      <c r="P364" s="193"/>
      <c r="Q364" s="193"/>
      <c r="R364" s="193"/>
    </row>
    <row r="365" spans="2:18">
      <c r="B365" s="193"/>
      <c r="C365" s="193"/>
      <c r="D365" s="193"/>
      <c r="E365" s="193"/>
      <c r="F365" s="193"/>
      <c r="G365" s="193"/>
      <c r="H365" s="193"/>
      <c r="I365" s="193"/>
      <c r="J365" s="193"/>
      <c r="K365" s="193"/>
      <c r="L365" s="193"/>
      <c r="M365" s="193"/>
      <c r="N365" s="193"/>
      <c r="O365" s="193"/>
      <c r="P365" s="193"/>
      <c r="Q365" s="193"/>
      <c r="R365" s="193"/>
    </row>
    <row r="366" spans="2:18">
      <c r="B366" s="193"/>
      <c r="C366" s="193"/>
      <c r="D366" s="193"/>
      <c r="E366" s="193"/>
      <c r="F366" s="193"/>
      <c r="G366" s="193"/>
      <c r="H366" s="193"/>
      <c r="I366" s="193"/>
      <c r="J366" s="193"/>
      <c r="K366" s="193"/>
      <c r="L366" s="193"/>
      <c r="M366" s="193"/>
      <c r="N366" s="193"/>
      <c r="O366" s="193"/>
      <c r="P366" s="193"/>
      <c r="Q366" s="193"/>
      <c r="R366" s="193"/>
    </row>
    <row r="367" spans="2:18">
      <c r="B367" s="193"/>
      <c r="C367" s="193"/>
      <c r="D367" s="193"/>
      <c r="E367" s="193"/>
      <c r="F367" s="193"/>
      <c r="G367" s="193"/>
      <c r="H367" s="193"/>
      <c r="I367" s="193"/>
      <c r="J367" s="193"/>
      <c r="K367" s="193"/>
      <c r="L367" s="193"/>
      <c r="M367" s="193"/>
      <c r="N367" s="193"/>
      <c r="O367" s="193"/>
      <c r="P367" s="193"/>
      <c r="Q367" s="193"/>
      <c r="R367" s="193"/>
    </row>
    <row r="368" spans="2:18">
      <c r="B368" s="193"/>
      <c r="C368" s="193"/>
      <c r="D368" s="193"/>
      <c r="E368" s="193"/>
      <c r="F368" s="193"/>
      <c r="G368" s="193"/>
      <c r="H368" s="193"/>
      <c r="I368" s="193"/>
      <c r="J368" s="193"/>
      <c r="K368" s="193"/>
      <c r="L368" s="193"/>
      <c r="M368" s="193"/>
      <c r="N368" s="193"/>
      <c r="O368" s="193"/>
      <c r="P368" s="193"/>
      <c r="Q368" s="193"/>
      <c r="R368" s="193"/>
    </row>
    <row r="369" spans="2:18">
      <c r="B369" s="193"/>
      <c r="C369" s="193"/>
      <c r="D369" s="193"/>
      <c r="E369" s="193"/>
      <c r="F369" s="193"/>
      <c r="G369" s="193"/>
      <c r="H369" s="193"/>
      <c r="I369" s="193"/>
      <c r="J369" s="193"/>
      <c r="K369" s="193"/>
      <c r="L369" s="193"/>
      <c r="M369" s="193"/>
      <c r="N369" s="193"/>
      <c r="O369" s="193"/>
      <c r="P369" s="193"/>
      <c r="Q369" s="193"/>
      <c r="R369" s="193"/>
    </row>
    <row r="370" spans="2:18">
      <c r="B370" s="193"/>
      <c r="C370" s="193"/>
      <c r="D370" s="193"/>
      <c r="E370" s="193"/>
      <c r="F370" s="193"/>
      <c r="G370" s="193"/>
      <c r="H370" s="193"/>
      <c r="I370" s="193"/>
      <c r="J370" s="193"/>
      <c r="K370" s="193"/>
      <c r="L370" s="193"/>
      <c r="M370" s="193"/>
      <c r="N370" s="193"/>
      <c r="O370" s="193"/>
      <c r="P370" s="193"/>
      <c r="Q370" s="193"/>
      <c r="R370" s="193"/>
    </row>
    <row r="371" spans="2:18">
      <c r="B371" s="193"/>
      <c r="C371" s="193"/>
      <c r="D371" s="193"/>
      <c r="E371" s="193"/>
      <c r="F371" s="193"/>
      <c r="G371" s="193"/>
      <c r="H371" s="193"/>
      <c r="I371" s="193"/>
      <c r="J371" s="193"/>
      <c r="K371" s="193"/>
      <c r="L371" s="193"/>
      <c r="M371" s="193"/>
      <c r="N371" s="193"/>
      <c r="O371" s="193"/>
      <c r="P371" s="193"/>
      <c r="Q371" s="193"/>
      <c r="R371" s="193"/>
    </row>
    <row r="372" spans="2:18">
      <c r="B372" s="193"/>
      <c r="C372" s="193"/>
      <c r="D372" s="193"/>
      <c r="E372" s="193"/>
      <c r="F372" s="193"/>
      <c r="G372" s="193"/>
      <c r="H372" s="193"/>
      <c r="I372" s="193"/>
      <c r="J372" s="193"/>
      <c r="K372" s="193"/>
      <c r="L372" s="193"/>
      <c r="M372" s="193"/>
      <c r="N372" s="193"/>
      <c r="O372" s="193"/>
      <c r="P372" s="193"/>
      <c r="Q372" s="193"/>
      <c r="R372" s="193"/>
    </row>
    <row r="373" spans="2:18">
      <c r="B373" s="193"/>
      <c r="C373" s="193"/>
      <c r="D373" s="193"/>
      <c r="E373" s="193"/>
      <c r="F373" s="193"/>
      <c r="G373" s="193"/>
      <c r="H373" s="193"/>
      <c r="I373" s="193"/>
      <c r="J373" s="193"/>
      <c r="K373" s="193"/>
      <c r="L373" s="193"/>
      <c r="M373" s="193"/>
      <c r="N373" s="193"/>
      <c r="O373" s="193"/>
      <c r="P373" s="193"/>
      <c r="Q373" s="193"/>
      <c r="R373" s="193"/>
    </row>
    <row r="374" spans="2:18">
      <c r="B374" s="193"/>
      <c r="C374" s="193"/>
      <c r="D374" s="193"/>
      <c r="E374" s="193"/>
      <c r="F374" s="193"/>
      <c r="G374" s="193"/>
      <c r="H374" s="193"/>
      <c r="I374" s="193"/>
      <c r="J374" s="193"/>
      <c r="K374" s="193"/>
      <c r="L374" s="193"/>
      <c r="M374" s="193"/>
      <c r="N374" s="193"/>
      <c r="O374" s="193"/>
      <c r="P374" s="193"/>
      <c r="Q374" s="193"/>
      <c r="R374" s="193"/>
    </row>
    <row r="375" spans="2:18">
      <c r="B375" s="193"/>
      <c r="C375" s="193"/>
      <c r="D375" s="193"/>
      <c r="E375" s="193"/>
      <c r="F375" s="193"/>
      <c r="G375" s="193"/>
      <c r="H375" s="193"/>
      <c r="I375" s="193"/>
      <c r="J375" s="193"/>
      <c r="K375" s="193"/>
      <c r="L375" s="193"/>
      <c r="M375" s="193"/>
      <c r="N375" s="193"/>
      <c r="O375" s="193"/>
      <c r="P375" s="193"/>
      <c r="Q375" s="193"/>
      <c r="R375" s="193"/>
    </row>
    <row r="376" spans="2:18">
      <c r="B376" s="193"/>
      <c r="C376" s="193"/>
      <c r="D376" s="193"/>
      <c r="E376" s="193"/>
      <c r="F376" s="193"/>
      <c r="G376" s="193"/>
      <c r="H376" s="193"/>
      <c r="I376" s="193"/>
      <c r="J376" s="193"/>
      <c r="K376" s="193"/>
      <c r="L376" s="193"/>
      <c r="M376" s="193"/>
      <c r="N376" s="193"/>
      <c r="O376" s="193"/>
      <c r="P376" s="193"/>
      <c r="Q376" s="193"/>
      <c r="R376" s="193"/>
    </row>
    <row r="377" spans="2:18">
      <c r="B377" s="193"/>
      <c r="C377" s="193"/>
      <c r="D377" s="193"/>
      <c r="E377" s="193"/>
      <c r="F377" s="193"/>
      <c r="G377" s="193"/>
      <c r="H377" s="193"/>
      <c r="I377" s="193"/>
      <c r="J377" s="193"/>
      <c r="K377" s="193"/>
      <c r="L377" s="193"/>
      <c r="M377" s="193"/>
      <c r="N377" s="193"/>
      <c r="O377" s="193"/>
      <c r="P377" s="193"/>
      <c r="Q377" s="193"/>
      <c r="R377" s="193"/>
    </row>
    <row r="378" spans="2:18">
      <c r="B378" s="193"/>
      <c r="C378" s="193"/>
      <c r="D378" s="193"/>
      <c r="E378" s="193"/>
      <c r="F378" s="193"/>
      <c r="G378" s="193"/>
      <c r="H378" s="193"/>
      <c r="I378" s="193"/>
      <c r="J378" s="193"/>
      <c r="K378" s="193"/>
      <c r="L378" s="193"/>
      <c r="M378" s="193"/>
      <c r="N378" s="193"/>
      <c r="O378" s="193"/>
      <c r="P378" s="193"/>
      <c r="Q378" s="193"/>
      <c r="R378" s="193"/>
    </row>
    <row r="379" spans="2:18">
      <c r="B379" s="193"/>
      <c r="C379" s="193"/>
      <c r="D379" s="193"/>
      <c r="E379" s="193"/>
      <c r="F379" s="193"/>
      <c r="G379" s="193"/>
      <c r="H379" s="193"/>
      <c r="I379" s="193"/>
      <c r="J379" s="193"/>
      <c r="K379" s="193"/>
      <c r="L379" s="193"/>
      <c r="M379" s="193"/>
      <c r="N379" s="193"/>
      <c r="O379" s="193"/>
      <c r="P379" s="193"/>
      <c r="Q379" s="193"/>
      <c r="R379" s="193"/>
    </row>
    <row r="380" spans="2:18">
      <c r="B380" s="193"/>
      <c r="C380" s="193"/>
      <c r="D380" s="193"/>
      <c r="E380" s="193"/>
      <c r="F380" s="193"/>
      <c r="G380" s="193"/>
      <c r="H380" s="193"/>
      <c r="I380" s="193"/>
      <c r="J380" s="193"/>
      <c r="K380" s="193"/>
      <c r="L380" s="193"/>
      <c r="M380" s="193"/>
      <c r="N380" s="193"/>
      <c r="O380" s="193"/>
      <c r="P380" s="193"/>
      <c r="Q380" s="193"/>
      <c r="R380" s="193"/>
    </row>
    <row r="381" spans="2:18">
      <c r="B381" s="193"/>
      <c r="C381" s="193"/>
      <c r="D381" s="193"/>
      <c r="E381" s="193"/>
      <c r="F381" s="193"/>
      <c r="G381" s="193"/>
      <c r="H381" s="193"/>
      <c r="I381" s="193"/>
      <c r="J381" s="193"/>
      <c r="K381" s="193"/>
      <c r="L381" s="193"/>
      <c r="M381" s="193"/>
      <c r="N381" s="193"/>
      <c r="O381" s="193"/>
      <c r="P381" s="193"/>
      <c r="Q381" s="193"/>
      <c r="R381" s="193"/>
    </row>
    <row r="382" spans="2:18">
      <c r="B382" s="193"/>
      <c r="C382" s="193"/>
      <c r="D382" s="193"/>
      <c r="E382" s="193"/>
      <c r="F382" s="193"/>
      <c r="G382" s="193"/>
      <c r="H382" s="193"/>
      <c r="I382" s="193"/>
      <c r="J382" s="193"/>
      <c r="K382" s="193"/>
      <c r="L382" s="193"/>
      <c r="M382" s="193"/>
      <c r="N382" s="193"/>
      <c r="O382" s="193"/>
      <c r="P382" s="193"/>
      <c r="Q382" s="193"/>
      <c r="R382" s="193"/>
    </row>
    <row r="383" spans="2:18">
      <c r="B383" s="193"/>
      <c r="C383" s="193"/>
      <c r="D383" s="193"/>
      <c r="E383" s="193"/>
      <c r="F383" s="193"/>
      <c r="G383" s="193"/>
      <c r="H383" s="193"/>
      <c r="I383" s="193"/>
      <c r="J383" s="193"/>
      <c r="K383" s="193"/>
      <c r="L383" s="193"/>
      <c r="M383" s="193"/>
      <c r="N383" s="193"/>
      <c r="O383" s="193"/>
      <c r="P383" s="193"/>
      <c r="Q383" s="193"/>
      <c r="R383" s="193"/>
    </row>
    <row r="384" spans="2:18">
      <c r="B384" s="193"/>
      <c r="C384" s="193"/>
      <c r="D384" s="193"/>
      <c r="E384" s="193"/>
      <c r="F384" s="193"/>
      <c r="G384" s="193"/>
      <c r="H384" s="193"/>
      <c r="I384" s="193"/>
      <c r="J384" s="193"/>
      <c r="K384" s="193"/>
      <c r="L384" s="193"/>
      <c r="M384" s="193"/>
      <c r="N384" s="193"/>
      <c r="O384" s="193"/>
      <c r="P384" s="193"/>
      <c r="Q384" s="193"/>
      <c r="R384" s="193"/>
    </row>
    <row r="385" spans="2:18">
      <c r="B385" s="193"/>
      <c r="C385" s="193"/>
      <c r="D385" s="193"/>
      <c r="E385" s="193"/>
      <c r="F385" s="193"/>
      <c r="G385" s="193"/>
      <c r="H385" s="193"/>
      <c r="I385" s="193"/>
      <c r="J385" s="193"/>
      <c r="K385" s="193"/>
      <c r="L385" s="193"/>
      <c r="M385" s="193"/>
      <c r="N385" s="193"/>
      <c r="O385" s="193"/>
      <c r="P385" s="193"/>
      <c r="Q385" s="193"/>
      <c r="R385" s="193"/>
    </row>
    <row r="386" spans="2:18">
      <c r="B386" s="193"/>
      <c r="C386" s="193"/>
      <c r="D386" s="193"/>
      <c r="E386" s="193"/>
      <c r="F386" s="193"/>
      <c r="G386" s="193"/>
      <c r="H386" s="193"/>
      <c r="I386" s="193"/>
      <c r="J386" s="193"/>
      <c r="K386" s="193"/>
      <c r="L386" s="193"/>
      <c r="M386" s="193"/>
      <c r="N386" s="193"/>
      <c r="O386" s="193"/>
      <c r="P386" s="193"/>
      <c r="Q386" s="193"/>
      <c r="R386" s="193"/>
    </row>
    <row r="387" spans="2:18">
      <c r="B387" s="193"/>
      <c r="C387" s="193"/>
      <c r="D387" s="193"/>
      <c r="E387" s="193"/>
      <c r="F387" s="193"/>
      <c r="G387" s="193"/>
      <c r="H387" s="193"/>
      <c r="I387" s="193"/>
      <c r="J387" s="193"/>
      <c r="K387" s="193"/>
      <c r="L387" s="193"/>
      <c r="M387" s="193"/>
      <c r="N387" s="193"/>
      <c r="O387" s="193"/>
      <c r="P387" s="193"/>
      <c r="Q387" s="193"/>
      <c r="R387" s="193"/>
    </row>
    <row r="388" spans="2:18">
      <c r="B388" s="193"/>
      <c r="C388" s="193"/>
      <c r="D388" s="193"/>
      <c r="E388" s="193"/>
      <c r="F388" s="193"/>
      <c r="G388" s="193"/>
      <c r="H388" s="193"/>
      <c r="I388" s="193"/>
      <c r="J388" s="193"/>
      <c r="K388" s="193"/>
      <c r="L388" s="193"/>
      <c r="M388" s="193"/>
      <c r="N388" s="193"/>
      <c r="O388" s="193"/>
      <c r="P388" s="193"/>
      <c r="Q388" s="193"/>
      <c r="R388" s="193"/>
    </row>
    <row r="389" spans="2:18">
      <c r="B389" s="193"/>
      <c r="C389" s="193"/>
      <c r="D389" s="193"/>
      <c r="E389" s="193"/>
      <c r="F389" s="193"/>
      <c r="G389" s="193"/>
      <c r="H389" s="193"/>
      <c r="I389" s="193"/>
      <c r="J389" s="193"/>
      <c r="K389" s="193"/>
      <c r="L389" s="193"/>
      <c r="M389" s="193"/>
      <c r="N389" s="193"/>
      <c r="O389" s="193"/>
      <c r="P389" s="193"/>
      <c r="Q389" s="193"/>
      <c r="R389" s="193"/>
    </row>
    <row r="390" spans="2:18">
      <c r="B390" s="193"/>
      <c r="C390" s="193"/>
      <c r="D390" s="193"/>
      <c r="E390" s="193"/>
      <c r="F390" s="193"/>
      <c r="G390" s="193"/>
      <c r="H390" s="193"/>
      <c r="I390" s="193"/>
      <c r="J390" s="193"/>
      <c r="K390" s="193"/>
      <c r="L390" s="193"/>
      <c r="M390" s="193"/>
      <c r="N390" s="193"/>
      <c r="O390" s="193"/>
      <c r="P390" s="193"/>
      <c r="Q390" s="193"/>
      <c r="R390" s="193"/>
    </row>
    <row r="391" spans="2:18">
      <c r="B391" s="193"/>
      <c r="C391" s="193"/>
      <c r="D391" s="193"/>
      <c r="E391" s="193"/>
      <c r="F391" s="193"/>
      <c r="G391" s="193"/>
      <c r="H391" s="193"/>
      <c r="I391" s="193"/>
      <c r="J391" s="193"/>
      <c r="K391" s="193"/>
      <c r="L391" s="193"/>
      <c r="M391" s="193"/>
      <c r="N391" s="193"/>
      <c r="O391" s="193"/>
      <c r="P391" s="193"/>
      <c r="Q391" s="193"/>
      <c r="R391" s="193"/>
    </row>
    <row r="392" spans="2:18">
      <c r="B392" s="193"/>
      <c r="C392" s="193"/>
      <c r="D392" s="193"/>
      <c r="E392" s="193"/>
      <c r="F392" s="193"/>
      <c r="G392" s="193"/>
      <c r="H392" s="193"/>
      <c r="I392" s="193"/>
      <c r="J392" s="193"/>
      <c r="K392" s="193"/>
      <c r="L392" s="193"/>
      <c r="M392" s="193"/>
      <c r="N392" s="193"/>
      <c r="O392" s="193"/>
      <c r="P392" s="193"/>
      <c r="Q392" s="193"/>
      <c r="R392" s="193"/>
    </row>
    <row r="393" spans="2:18">
      <c r="B393" s="193"/>
      <c r="C393" s="193"/>
      <c r="D393" s="193"/>
      <c r="E393" s="193"/>
      <c r="F393" s="193"/>
      <c r="G393" s="193"/>
      <c r="H393" s="193"/>
      <c r="I393" s="193"/>
      <c r="J393" s="193"/>
      <c r="K393" s="193"/>
      <c r="L393" s="193"/>
      <c r="M393" s="193"/>
      <c r="N393" s="193"/>
      <c r="O393" s="193"/>
      <c r="P393" s="193"/>
      <c r="Q393" s="193"/>
      <c r="R393" s="193"/>
    </row>
    <row r="394" spans="2:18">
      <c r="B394" s="193"/>
      <c r="C394" s="193"/>
      <c r="D394" s="193"/>
      <c r="E394" s="193"/>
      <c r="F394" s="193"/>
      <c r="G394" s="193"/>
      <c r="H394" s="193"/>
      <c r="I394" s="193"/>
      <c r="J394" s="193"/>
      <c r="K394" s="193"/>
      <c r="L394" s="193"/>
      <c r="M394" s="193"/>
      <c r="N394" s="193"/>
      <c r="O394" s="193"/>
      <c r="P394" s="193"/>
      <c r="Q394" s="193"/>
      <c r="R394" s="193"/>
    </row>
    <row r="395" spans="2:18">
      <c r="B395" s="193"/>
      <c r="C395" s="193"/>
      <c r="D395" s="193"/>
      <c r="E395" s="193"/>
      <c r="F395" s="193"/>
      <c r="G395" s="193"/>
      <c r="H395" s="193"/>
      <c r="I395" s="193"/>
      <c r="J395" s="193"/>
      <c r="K395" s="193"/>
      <c r="L395" s="193"/>
      <c r="M395" s="193"/>
      <c r="N395" s="193"/>
      <c r="O395" s="193"/>
      <c r="P395" s="193"/>
      <c r="Q395" s="193"/>
      <c r="R395" s="193"/>
    </row>
    <row r="396" spans="2:18">
      <c r="B396" s="193"/>
      <c r="C396" s="193"/>
      <c r="D396" s="193"/>
      <c r="E396" s="193"/>
      <c r="F396" s="193"/>
      <c r="G396" s="193"/>
      <c r="H396" s="193"/>
      <c r="I396" s="193"/>
      <c r="J396" s="193"/>
      <c r="K396" s="193"/>
      <c r="L396" s="193"/>
      <c r="M396" s="193"/>
      <c r="N396" s="193"/>
      <c r="O396" s="193"/>
      <c r="P396" s="193"/>
      <c r="Q396" s="193"/>
      <c r="R396" s="193"/>
    </row>
    <row r="397" spans="2:18">
      <c r="B397" s="193"/>
      <c r="C397" s="193"/>
      <c r="D397" s="193"/>
      <c r="E397" s="193"/>
      <c r="F397" s="193"/>
      <c r="G397" s="193"/>
      <c r="H397" s="193"/>
      <c r="I397" s="193"/>
      <c r="J397" s="193"/>
      <c r="K397" s="193"/>
      <c r="L397" s="193"/>
      <c r="M397" s="193"/>
      <c r="N397" s="193"/>
      <c r="O397" s="193"/>
      <c r="P397" s="193"/>
      <c r="Q397" s="193"/>
      <c r="R397" s="193"/>
    </row>
    <row r="398" spans="2:18">
      <c r="B398" s="193"/>
      <c r="C398" s="193"/>
      <c r="D398" s="193"/>
      <c r="E398" s="193"/>
      <c r="F398" s="193"/>
      <c r="G398" s="193"/>
      <c r="H398" s="193"/>
      <c r="I398" s="193"/>
      <c r="J398" s="193"/>
      <c r="K398" s="193"/>
      <c r="L398" s="193"/>
      <c r="M398" s="193"/>
      <c r="N398" s="193"/>
      <c r="O398" s="193"/>
      <c r="P398" s="193"/>
      <c r="Q398" s="193"/>
      <c r="R398" s="193"/>
    </row>
    <row r="399" spans="2:18">
      <c r="B399" s="193"/>
      <c r="C399" s="193"/>
      <c r="D399" s="193"/>
      <c r="E399" s="193"/>
      <c r="F399" s="193"/>
      <c r="G399" s="193"/>
      <c r="H399" s="193"/>
      <c r="I399" s="193"/>
      <c r="J399" s="193"/>
      <c r="K399" s="193"/>
      <c r="L399" s="193"/>
      <c r="M399" s="193"/>
      <c r="N399" s="193"/>
      <c r="O399" s="193"/>
      <c r="P399" s="193"/>
      <c r="Q399" s="193"/>
      <c r="R399" s="193"/>
    </row>
    <row r="400" spans="2:18">
      <c r="B400" s="193"/>
      <c r="C400" s="193"/>
      <c r="D400" s="193"/>
      <c r="E400" s="193"/>
      <c r="F400" s="193"/>
      <c r="G400" s="193"/>
      <c r="H400" s="193"/>
      <c r="I400" s="193"/>
      <c r="J400" s="193"/>
      <c r="K400" s="193"/>
      <c r="L400" s="193"/>
      <c r="M400" s="193"/>
      <c r="N400" s="193"/>
      <c r="O400" s="193"/>
      <c r="P400" s="193"/>
      <c r="Q400" s="193"/>
      <c r="R400" s="193"/>
    </row>
    <row r="401" spans="2:18">
      <c r="B401" s="193"/>
      <c r="C401" s="193"/>
      <c r="D401" s="193"/>
      <c r="E401" s="193"/>
      <c r="F401" s="193"/>
      <c r="G401" s="193"/>
      <c r="H401" s="193"/>
      <c r="I401" s="193"/>
      <c r="J401" s="193"/>
      <c r="K401" s="193"/>
      <c r="L401" s="193"/>
      <c r="M401" s="193"/>
      <c r="N401" s="193"/>
      <c r="O401" s="193"/>
      <c r="P401" s="193"/>
      <c r="Q401" s="193"/>
      <c r="R401" s="193"/>
    </row>
    <row r="402" spans="2:18">
      <c r="B402" s="193"/>
      <c r="C402" s="193"/>
      <c r="D402" s="193"/>
      <c r="E402" s="193"/>
      <c r="F402" s="193"/>
      <c r="G402" s="193"/>
      <c r="H402" s="193"/>
      <c r="I402" s="193"/>
      <c r="J402" s="193"/>
      <c r="K402" s="193"/>
      <c r="L402" s="193"/>
      <c r="M402" s="193"/>
      <c r="N402" s="193"/>
      <c r="O402" s="193"/>
      <c r="P402" s="193"/>
      <c r="Q402" s="193"/>
      <c r="R402" s="193"/>
    </row>
    <row r="403" spans="2:18">
      <c r="B403" s="193"/>
      <c r="C403" s="193"/>
      <c r="D403" s="193"/>
      <c r="E403" s="193"/>
      <c r="F403" s="193"/>
      <c r="G403" s="193"/>
      <c r="H403" s="193"/>
      <c r="I403" s="193"/>
      <c r="J403" s="193"/>
      <c r="K403" s="193"/>
      <c r="L403" s="193"/>
      <c r="M403" s="193"/>
      <c r="N403" s="193"/>
      <c r="O403" s="193"/>
      <c r="P403" s="193"/>
      <c r="Q403" s="193"/>
      <c r="R403" s="193"/>
    </row>
    <row r="404" spans="2:18">
      <c r="B404" s="193"/>
      <c r="C404" s="193"/>
      <c r="D404" s="193"/>
      <c r="E404" s="193"/>
      <c r="F404" s="193"/>
      <c r="G404" s="193"/>
      <c r="H404" s="193"/>
      <c r="I404" s="193"/>
      <c r="J404" s="193"/>
      <c r="K404" s="193"/>
      <c r="L404" s="193"/>
      <c r="M404" s="193"/>
      <c r="N404" s="193"/>
      <c r="O404" s="193"/>
      <c r="P404" s="193"/>
      <c r="Q404" s="193"/>
      <c r="R404" s="193"/>
    </row>
    <row r="405" spans="2:18">
      <c r="B405" s="193"/>
      <c r="C405" s="193"/>
      <c r="D405" s="193"/>
      <c r="E405" s="193"/>
      <c r="F405" s="193"/>
      <c r="G405" s="193"/>
      <c r="H405" s="193"/>
      <c r="I405" s="193"/>
      <c r="J405" s="193"/>
      <c r="K405" s="193"/>
      <c r="L405" s="193"/>
      <c r="M405" s="193"/>
      <c r="N405" s="193"/>
      <c r="O405" s="193"/>
      <c r="P405" s="193"/>
      <c r="Q405" s="193"/>
      <c r="R405" s="193"/>
    </row>
    <row r="406" spans="2:18">
      <c r="B406" s="193"/>
      <c r="C406" s="193"/>
      <c r="D406" s="193"/>
      <c r="E406" s="193"/>
      <c r="F406" s="193"/>
      <c r="G406" s="193"/>
      <c r="H406" s="193"/>
      <c r="I406" s="193"/>
      <c r="J406" s="193"/>
      <c r="K406" s="193"/>
      <c r="L406" s="193"/>
      <c r="M406" s="193"/>
      <c r="N406" s="193"/>
      <c r="O406" s="193"/>
      <c r="P406" s="193"/>
      <c r="Q406" s="193"/>
      <c r="R406" s="193"/>
    </row>
    <row r="407" spans="2:18">
      <c r="B407" s="193"/>
      <c r="C407" s="193"/>
      <c r="D407" s="193"/>
      <c r="E407" s="193"/>
      <c r="F407" s="193"/>
      <c r="G407" s="193"/>
      <c r="H407" s="193"/>
      <c r="I407" s="193"/>
      <c r="J407" s="193"/>
      <c r="K407" s="193"/>
      <c r="L407" s="193"/>
      <c r="M407" s="193"/>
      <c r="N407" s="193"/>
      <c r="O407" s="193"/>
      <c r="P407" s="193"/>
      <c r="Q407" s="193"/>
      <c r="R407" s="193"/>
    </row>
    <row r="408" spans="2:18">
      <c r="B408" s="193"/>
      <c r="C408" s="193"/>
      <c r="D408" s="193"/>
      <c r="E408" s="193"/>
      <c r="F408" s="193"/>
      <c r="G408" s="193"/>
      <c r="H408" s="193"/>
      <c r="I408" s="193"/>
      <c r="J408" s="193"/>
      <c r="K408" s="193"/>
      <c r="L408" s="193"/>
      <c r="M408" s="193"/>
      <c r="N408" s="193"/>
      <c r="O408" s="193"/>
      <c r="P408" s="193"/>
      <c r="Q408" s="193"/>
      <c r="R408" s="193"/>
    </row>
    <row r="409" spans="2:18">
      <c r="B409" s="193"/>
      <c r="C409" s="193"/>
      <c r="D409" s="193"/>
      <c r="E409" s="193"/>
      <c r="F409" s="193"/>
      <c r="G409" s="193"/>
      <c r="H409" s="193"/>
      <c r="I409" s="193"/>
      <c r="J409" s="193"/>
      <c r="K409" s="193"/>
      <c r="L409" s="193"/>
      <c r="M409" s="193"/>
      <c r="N409" s="193"/>
      <c r="O409" s="193"/>
      <c r="P409" s="193"/>
      <c r="Q409" s="193"/>
      <c r="R409" s="193"/>
    </row>
    <row r="410" spans="2:18">
      <c r="B410" s="193"/>
      <c r="C410" s="193"/>
      <c r="D410" s="193"/>
      <c r="E410" s="193"/>
      <c r="F410" s="193"/>
      <c r="G410" s="193"/>
      <c r="H410" s="193"/>
      <c r="I410" s="193"/>
      <c r="J410" s="193"/>
      <c r="K410" s="193"/>
      <c r="L410" s="193"/>
      <c r="M410" s="193"/>
      <c r="N410" s="193"/>
      <c r="O410" s="193"/>
      <c r="P410" s="193"/>
      <c r="Q410" s="193"/>
      <c r="R410" s="193"/>
    </row>
    <row r="411" spans="2:18">
      <c r="B411" s="193"/>
      <c r="C411" s="193"/>
      <c r="D411" s="193"/>
      <c r="E411" s="193"/>
      <c r="F411" s="193"/>
      <c r="G411" s="193"/>
      <c r="H411" s="193"/>
      <c r="I411" s="193"/>
      <c r="J411" s="193"/>
      <c r="K411" s="193"/>
      <c r="L411" s="193"/>
      <c r="M411" s="193"/>
      <c r="N411" s="193"/>
      <c r="O411" s="193"/>
      <c r="P411" s="193"/>
      <c r="Q411" s="193"/>
      <c r="R411" s="193"/>
    </row>
    <row r="412" spans="2:18">
      <c r="B412" s="193"/>
      <c r="C412" s="193"/>
      <c r="D412" s="193"/>
      <c r="E412" s="193"/>
      <c r="F412" s="193"/>
      <c r="G412" s="193"/>
      <c r="H412" s="193"/>
      <c r="I412" s="193"/>
      <c r="J412" s="193"/>
      <c r="K412" s="193"/>
      <c r="L412" s="193"/>
      <c r="M412" s="193"/>
      <c r="N412" s="193"/>
      <c r="O412" s="193"/>
      <c r="P412" s="193"/>
      <c r="Q412" s="193"/>
      <c r="R412" s="193"/>
    </row>
    <row r="413" spans="2:18">
      <c r="B413" s="193"/>
      <c r="C413" s="193"/>
      <c r="D413" s="193"/>
      <c r="E413" s="193"/>
      <c r="F413" s="193"/>
      <c r="G413" s="193"/>
      <c r="H413" s="193"/>
      <c r="I413" s="193"/>
      <c r="J413" s="193"/>
      <c r="K413" s="193"/>
      <c r="L413" s="193"/>
      <c r="M413" s="193"/>
      <c r="N413" s="193"/>
      <c r="O413" s="193"/>
      <c r="P413" s="193"/>
      <c r="Q413" s="193"/>
      <c r="R413" s="193"/>
    </row>
    <row r="414" spans="2:18">
      <c r="B414" s="193"/>
      <c r="C414" s="193"/>
      <c r="D414" s="193"/>
      <c r="E414" s="193"/>
      <c r="F414" s="193"/>
      <c r="G414" s="193"/>
      <c r="H414" s="193"/>
      <c r="I414" s="193"/>
      <c r="J414" s="193"/>
      <c r="K414" s="193"/>
      <c r="L414" s="193"/>
      <c r="M414" s="193"/>
      <c r="N414" s="193"/>
      <c r="O414" s="193"/>
      <c r="P414" s="193"/>
      <c r="Q414" s="193"/>
      <c r="R414" s="193"/>
    </row>
    <row r="415" spans="2:18">
      <c r="B415" s="193"/>
      <c r="C415" s="193"/>
      <c r="D415" s="193"/>
      <c r="E415" s="193"/>
      <c r="F415" s="193"/>
      <c r="G415" s="193"/>
      <c r="H415" s="193"/>
      <c r="I415" s="193"/>
      <c r="J415" s="193"/>
      <c r="K415" s="193"/>
      <c r="L415" s="193"/>
      <c r="M415" s="193"/>
      <c r="N415" s="193"/>
      <c r="O415" s="193"/>
      <c r="P415" s="193"/>
      <c r="Q415" s="193"/>
      <c r="R415" s="193"/>
    </row>
    <row r="416" spans="2:18">
      <c r="B416" s="193"/>
      <c r="C416" s="193"/>
      <c r="D416" s="193"/>
      <c r="E416" s="193"/>
      <c r="F416" s="193"/>
      <c r="G416" s="193"/>
      <c r="H416" s="193"/>
      <c r="I416" s="193"/>
      <c r="J416" s="193"/>
      <c r="K416" s="193"/>
      <c r="L416" s="193"/>
      <c r="M416" s="193"/>
      <c r="N416" s="193"/>
      <c r="O416" s="193"/>
      <c r="P416" s="193"/>
      <c r="Q416" s="193"/>
      <c r="R416" s="193"/>
    </row>
    <row r="417" spans="2:18">
      <c r="B417" s="193"/>
      <c r="C417" s="193"/>
      <c r="D417" s="193"/>
      <c r="E417" s="193"/>
      <c r="F417" s="193"/>
      <c r="G417" s="193"/>
      <c r="H417" s="193"/>
      <c r="I417" s="193"/>
      <c r="J417" s="193"/>
      <c r="K417" s="193"/>
      <c r="L417" s="193"/>
      <c r="M417" s="193"/>
      <c r="N417" s="193"/>
      <c r="O417" s="193"/>
      <c r="P417" s="193"/>
      <c r="Q417" s="193"/>
      <c r="R417" s="193"/>
    </row>
    <row r="418" spans="2:18">
      <c r="B418" s="193"/>
      <c r="C418" s="193"/>
      <c r="D418" s="193"/>
      <c r="E418" s="193"/>
      <c r="F418" s="193"/>
      <c r="G418" s="193"/>
      <c r="H418" s="193"/>
      <c r="I418" s="193"/>
      <c r="J418" s="193"/>
      <c r="K418" s="193"/>
      <c r="L418" s="193"/>
      <c r="M418" s="193"/>
      <c r="N418" s="193"/>
      <c r="O418" s="193"/>
      <c r="P418" s="193"/>
      <c r="Q418" s="193"/>
      <c r="R418" s="193"/>
    </row>
    <row r="419" spans="2:18">
      <c r="B419" s="193"/>
      <c r="C419" s="193"/>
      <c r="D419" s="193"/>
      <c r="E419" s="193"/>
      <c r="F419" s="193"/>
      <c r="G419" s="193"/>
      <c r="H419" s="193"/>
      <c r="I419" s="193"/>
      <c r="J419" s="193"/>
      <c r="K419" s="193"/>
      <c r="L419" s="193"/>
      <c r="M419" s="193"/>
      <c r="N419" s="193"/>
      <c r="O419" s="193"/>
      <c r="P419" s="193"/>
      <c r="Q419" s="193"/>
      <c r="R419" s="193"/>
    </row>
    <row r="420" spans="2:18">
      <c r="B420" s="193"/>
      <c r="C420" s="193"/>
      <c r="D420" s="193"/>
      <c r="E420" s="193"/>
      <c r="F420" s="193"/>
      <c r="G420" s="193"/>
      <c r="H420" s="193"/>
      <c r="I420" s="193"/>
      <c r="J420" s="193"/>
      <c r="K420" s="193"/>
      <c r="L420" s="193"/>
      <c r="M420" s="193"/>
      <c r="N420" s="193"/>
      <c r="O420" s="193"/>
      <c r="P420" s="193"/>
      <c r="Q420" s="193"/>
      <c r="R420" s="193"/>
    </row>
    <row r="421" spans="2:18">
      <c r="B421" s="193"/>
      <c r="C421" s="193"/>
      <c r="D421" s="193"/>
      <c r="E421" s="193"/>
      <c r="F421" s="193"/>
      <c r="G421" s="193"/>
      <c r="H421" s="193"/>
      <c r="I421" s="193"/>
      <c r="J421" s="193"/>
      <c r="K421" s="193"/>
      <c r="L421" s="193"/>
      <c r="M421" s="193"/>
      <c r="N421" s="193"/>
      <c r="O421" s="193"/>
      <c r="P421" s="193"/>
      <c r="Q421" s="193"/>
      <c r="R421" s="193"/>
    </row>
    <row r="422" spans="2:18">
      <c r="B422" s="193"/>
      <c r="C422" s="193"/>
      <c r="D422" s="193"/>
      <c r="E422" s="193"/>
      <c r="F422" s="193"/>
      <c r="G422" s="193"/>
      <c r="H422" s="193"/>
      <c r="I422" s="193"/>
      <c r="J422" s="193"/>
      <c r="K422" s="193"/>
      <c r="L422" s="193"/>
      <c r="M422" s="193"/>
      <c r="N422" s="193"/>
      <c r="O422" s="193"/>
      <c r="P422" s="193"/>
      <c r="Q422" s="193"/>
      <c r="R422" s="193"/>
    </row>
    <row r="423" spans="2:18">
      <c r="B423" s="193"/>
      <c r="C423" s="193"/>
      <c r="D423" s="193"/>
      <c r="E423" s="193"/>
      <c r="F423" s="193"/>
      <c r="G423" s="193"/>
      <c r="H423" s="193"/>
      <c r="I423" s="193"/>
      <c r="J423" s="193"/>
      <c r="K423" s="193"/>
      <c r="L423" s="193"/>
      <c r="M423" s="193"/>
      <c r="N423" s="193"/>
      <c r="O423" s="193"/>
      <c r="P423" s="193"/>
      <c r="Q423" s="193"/>
      <c r="R423" s="193"/>
    </row>
    <row r="424" spans="2:18">
      <c r="B424" s="193"/>
      <c r="C424" s="193"/>
      <c r="D424" s="193"/>
      <c r="E424" s="193"/>
      <c r="F424" s="193"/>
      <c r="G424" s="193"/>
      <c r="H424" s="193"/>
      <c r="I424" s="193"/>
      <c r="J424" s="193"/>
      <c r="K424" s="193"/>
      <c r="L424" s="193"/>
      <c r="M424" s="193"/>
      <c r="N424" s="193"/>
      <c r="O424" s="193"/>
      <c r="P424" s="193"/>
      <c r="Q424" s="193"/>
      <c r="R424" s="193"/>
    </row>
    <row r="425" spans="2:18">
      <c r="B425" s="193"/>
      <c r="C425" s="193"/>
      <c r="D425" s="193"/>
      <c r="E425" s="193"/>
      <c r="F425" s="193"/>
      <c r="G425" s="193"/>
      <c r="H425" s="193"/>
      <c r="I425" s="193"/>
      <c r="J425" s="193"/>
      <c r="K425" s="193"/>
      <c r="L425" s="193"/>
      <c r="M425" s="193"/>
      <c r="N425" s="193"/>
      <c r="O425" s="193"/>
      <c r="P425" s="193"/>
      <c r="Q425" s="193"/>
      <c r="R425" s="193"/>
    </row>
    <row r="426" spans="2:18">
      <c r="B426" s="193"/>
      <c r="C426" s="193"/>
      <c r="D426" s="193"/>
      <c r="E426" s="193"/>
      <c r="F426" s="193"/>
      <c r="G426" s="193"/>
      <c r="H426" s="193"/>
      <c r="I426" s="193"/>
      <c r="J426" s="193"/>
      <c r="K426" s="193"/>
      <c r="L426" s="193"/>
      <c r="M426" s="193"/>
      <c r="N426" s="193"/>
      <c r="O426" s="193"/>
      <c r="P426" s="193"/>
      <c r="Q426" s="193"/>
      <c r="R426" s="193"/>
    </row>
    <row r="427" spans="2:18">
      <c r="B427" s="193"/>
      <c r="C427" s="193"/>
      <c r="D427" s="193"/>
      <c r="E427" s="193"/>
      <c r="F427" s="193"/>
      <c r="G427" s="193"/>
      <c r="H427" s="193"/>
      <c r="I427" s="193"/>
      <c r="J427" s="193"/>
      <c r="K427" s="193"/>
      <c r="L427" s="193"/>
      <c r="M427" s="193"/>
      <c r="N427" s="193"/>
      <c r="O427" s="193"/>
      <c r="P427" s="193"/>
      <c r="Q427" s="193"/>
      <c r="R427" s="193"/>
    </row>
    <row r="428" spans="2:18">
      <c r="B428" s="193"/>
      <c r="C428" s="193"/>
      <c r="D428" s="193"/>
      <c r="E428" s="193"/>
      <c r="F428" s="193"/>
      <c r="G428" s="193"/>
      <c r="H428" s="193"/>
      <c r="I428" s="193"/>
      <c r="J428" s="193"/>
      <c r="K428" s="193"/>
      <c r="L428" s="193"/>
      <c r="M428" s="193"/>
      <c r="N428" s="193"/>
      <c r="O428" s="193"/>
      <c r="P428" s="193"/>
      <c r="Q428" s="193"/>
      <c r="R428" s="193"/>
    </row>
    <row r="429" spans="2:18">
      <c r="B429" s="193"/>
      <c r="C429" s="193"/>
      <c r="D429" s="193"/>
      <c r="E429" s="193"/>
      <c r="F429" s="193"/>
      <c r="G429" s="193"/>
      <c r="H429" s="193"/>
      <c r="I429" s="193"/>
      <c r="J429" s="193"/>
      <c r="K429" s="193"/>
      <c r="L429" s="193"/>
      <c r="M429" s="193"/>
      <c r="N429" s="193"/>
      <c r="O429" s="193"/>
      <c r="P429" s="193"/>
      <c r="Q429" s="193"/>
      <c r="R429" s="193"/>
    </row>
    <row r="430" spans="2:18">
      <c r="B430" s="193"/>
      <c r="C430" s="193"/>
      <c r="D430" s="193"/>
      <c r="E430" s="193"/>
      <c r="F430" s="193"/>
      <c r="G430" s="193"/>
      <c r="H430" s="193"/>
      <c r="I430" s="193"/>
      <c r="J430" s="193"/>
      <c r="K430" s="193"/>
      <c r="L430" s="193"/>
      <c r="M430" s="193"/>
      <c r="N430" s="193"/>
      <c r="O430" s="193"/>
      <c r="P430" s="193"/>
      <c r="Q430" s="193"/>
      <c r="R430" s="193"/>
    </row>
    <row r="431" spans="2:18">
      <c r="B431" s="193"/>
      <c r="C431" s="193"/>
      <c r="D431" s="193"/>
      <c r="E431" s="193"/>
      <c r="F431" s="193"/>
      <c r="G431" s="193"/>
      <c r="H431" s="193"/>
      <c r="I431" s="193"/>
      <c r="J431" s="193"/>
      <c r="K431" s="193"/>
      <c r="L431" s="193"/>
      <c r="M431" s="193"/>
      <c r="N431" s="193"/>
      <c r="O431" s="193"/>
      <c r="P431" s="193"/>
      <c r="Q431" s="193"/>
      <c r="R431" s="193"/>
    </row>
    <row r="432" spans="2:18">
      <c r="B432" s="193"/>
      <c r="C432" s="193"/>
      <c r="D432" s="193"/>
      <c r="E432" s="193"/>
      <c r="F432" s="193"/>
      <c r="G432" s="193"/>
      <c r="H432" s="193"/>
      <c r="I432" s="193"/>
      <c r="J432" s="193"/>
      <c r="K432" s="193"/>
      <c r="L432" s="193"/>
      <c r="M432" s="193"/>
      <c r="N432" s="193"/>
      <c r="O432" s="193"/>
      <c r="P432" s="193"/>
      <c r="Q432" s="193"/>
      <c r="R432" s="193"/>
    </row>
    <row r="433" spans="2:18">
      <c r="B433" s="193"/>
      <c r="C433" s="193"/>
      <c r="D433" s="193"/>
      <c r="E433" s="193"/>
      <c r="F433" s="193"/>
      <c r="G433" s="193"/>
      <c r="H433" s="193"/>
      <c r="I433" s="193"/>
      <c r="J433" s="193"/>
      <c r="K433" s="193"/>
      <c r="L433" s="193"/>
      <c r="M433" s="193"/>
      <c r="N433" s="193"/>
      <c r="O433" s="193"/>
      <c r="P433" s="193"/>
      <c r="Q433" s="193"/>
      <c r="R433" s="193"/>
    </row>
    <row r="434" spans="2:18">
      <c r="B434" s="193"/>
      <c r="C434" s="193"/>
      <c r="D434" s="193"/>
      <c r="E434" s="193"/>
      <c r="F434" s="193"/>
      <c r="G434" s="193"/>
      <c r="H434" s="193"/>
      <c r="I434" s="193"/>
      <c r="J434" s="193"/>
      <c r="K434" s="193"/>
      <c r="L434" s="193"/>
      <c r="M434" s="193"/>
      <c r="N434" s="193"/>
      <c r="O434" s="193"/>
      <c r="P434" s="193"/>
      <c r="Q434" s="193"/>
      <c r="R434" s="193"/>
    </row>
    <row r="435" spans="2:18">
      <c r="B435" s="193"/>
      <c r="C435" s="193"/>
      <c r="D435" s="193"/>
      <c r="E435" s="193"/>
      <c r="F435" s="193"/>
      <c r="G435" s="193"/>
      <c r="H435" s="193"/>
      <c r="I435" s="193"/>
      <c r="J435" s="193"/>
      <c r="K435" s="193"/>
      <c r="L435" s="193"/>
      <c r="M435" s="193"/>
      <c r="N435" s="193"/>
      <c r="O435" s="193"/>
      <c r="P435" s="193"/>
      <c r="Q435" s="193"/>
      <c r="R435" s="193"/>
    </row>
    <row r="436" spans="2:18">
      <c r="B436" s="193"/>
      <c r="C436" s="193"/>
      <c r="D436" s="193"/>
      <c r="E436" s="193"/>
      <c r="F436" s="193"/>
      <c r="G436" s="193"/>
      <c r="H436" s="193"/>
      <c r="I436" s="193"/>
      <c r="J436" s="193"/>
      <c r="K436" s="193"/>
      <c r="L436" s="193"/>
      <c r="M436" s="193"/>
      <c r="N436" s="193"/>
      <c r="O436" s="193"/>
      <c r="P436" s="193"/>
      <c r="Q436" s="193"/>
      <c r="R436" s="193"/>
    </row>
    <row r="437" spans="2:18">
      <c r="B437" s="193"/>
      <c r="C437" s="193"/>
      <c r="D437" s="193"/>
      <c r="E437" s="193"/>
      <c r="F437" s="193"/>
      <c r="G437" s="193"/>
      <c r="H437" s="193"/>
      <c r="I437" s="193"/>
      <c r="J437" s="193"/>
      <c r="K437" s="193"/>
      <c r="L437" s="193"/>
      <c r="M437" s="193"/>
      <c r="N437" s="193"/>
      <c r="O437" s="193"/>
      <c r="P437" s="193"/>
      <c r="Q437" s="193"/>
      <c r="R437" s="193"/>
    </row>
    <row r="438" spans="2:18">
      <c r="B438" s="193"/>
      <c r="C438" s="193"/>
      <c r="D438" s="193"/>
      <c r="E438" s="193"/>
      <c r="F438" s="193"/>
      <c r="G438" s="193"/>
      <c r="H438" s="193"/>
      <c r="I438" s="193"/>
      <c r="J438" s="193"/>
      <c r="K438" s="193"/>
      <c r="L438" s="193"/>
      <c r="M438" s="193"/>
      <c r="N438" s="193"/>
      <c r="O438" s="193"/>
      <c r="P438" s="193"/>
      <c r="Q438" s="193"/>
      <c r="R438" s="193"/>
    </row>
    <row r="439" spans="2:18">
      <c r="B439" s="193"/>
      <c r="C439" s="193"/>
      <c r="D439" s="193"/>
      <c r="E439" s="193"/>
      <c r="F439" s="193"/>
      <c r="G439" s="193"/>
      <c r="H439" s="193"/>
      <c r="I439" s="193"/>
      <c r="J439" s="193"/>
      <c r="K439" s="193"/>
      <c r="L439" s="193"/>
      <c r="M439" s="193"/>
      <c r="N439" s="193"/>
      <c r="O439" s="193"/>
      <c r="P439" s="193"/>
      <c r="Q439" s="193"/>
      <c r="R439" s="193"/>
    </row>
    <row r="440" spans="2:18">
      <c r="B440" s="193"/>
      <c r="C440" s="193"/>
      <c r="D440" s="193"/>
      <c r="E440" s="193"/>
      <c r="F440" s="193"/>
      <c r="G440" s="193"/>
      <c r="H440" s="193"/>
      <c r="I440" s="193"/>
      <c r="J440" s="193"/>
      <c r="K440" s="193"/>
      <c r="L440" s="193"/>
      <c r="M440" s="193"/>
      <c r="N440" s="193"/>
      <c r="O440" s="193"/>
      <c r="P440" s="193"/>
      <c r="Q440" s="193"/>
      <c r="R440" s="193"/>
    </row>
    <row r="441" spans="2:18">
      <c r="B441" s="193"/>
      <c r="C441" s="193"/>
      <c r="D441" s="193"/>
      <c r="E441" s="193"/>
      <c r="F441" s="193"/>
      <c r="G441" s="193"/>
      <c r="H441" s="193"/>
      <c r="I441" s="193"/>
      <c r="J441" s="193"/>
      <c r="K441" s="193"/>
      <c r="L441" s="193"/>
      <c r="M441" s="193"/>
      <c r="N441" s="193"/>
      <c r="O441" s="193"/>
      <c r="P441" s="193"/>
      <c r="Q441" s="193"/>
      <c r="R441" s="193"/>
    </row>
    <row r="442" spans="2:18">
      <c r="B442" s="193"/>
      <c r="C442" s="193"/>
      <c r="D442" s="193"/>
      <c r="E442" s="193"/>
      <c r="F442" s="193"/>
      <c r="G442" s="193"/>
      <c r="H442" s="193"/>
      <c r="I442" s="193"/>
      <c r="J442" s="193"/>
      <c r="K442" s="193"/>
      <c r="L442" s="193"/>
      <c r="M442" s="193"/>
      <c r="N442" s="193"/>
      <c r="O442" s="193"/>
      <c r="P442" s="193"/>
      <c r="Q442" s="193"/>
      <c r="R442" s="193"/>
    </row>
    <row r="443" spans="2:18">
      <c r="B443" s="193"/>
      <c r="C443" s="193"/>
      <c r="D443" s="193"/>
      <c r="E443" s="193"/>
      <c r="F443" s="193"/>
      <c r="G443" s="193"/>
      <c r="H443" s="193"/>
      <c r="I443" s="193"/>
      <c r="J443" s="193"/>
      <c r="K443" s="193"/>
      <c r="L443" s="193"/>
      <c r="M443" s="193"/>
      <c r="N443" s="193"/>
      <c r="O443" s="193"/>
      <c r="P443" s="193"/>
      <c r="Q443" s="193"/>
      <c r="R443" s="193"/>
    </row>
    <row r="444" spans="2:18">
      <c r="B444" s="193"/>
      <c r="C444" s="193"/>
      <c r="D444" s="193"/>
      <c r="E444" s="193"/>
      <c r="F444" s="193"/>
      <c r="G444" s="193"/>
      <c r="H444" s="193"/>
      <c r="I444" s="193"/>
      <c r="J444" s="193"/>
      <c r="K444" s="193"/>
      <c r="L444" s="193"/>
      <c r="M444" s="193"/>
      <c r="N444" s="193"/>
      <c r="O444" s="193"/>
      <c r="P444" s="193"/>
      <c r="Q444" s="193"/>
      <c r="R444" s="193"/>
    </row>
    <row r="445" spans="2:18">
      <c r="B445" s="193"/>
      <c r="C445" s="193"/>
      <c r="D445" s="193"/>
      <c r="E445" s="193"/>
      <c r="F445" s="193"/>
      <c r="G445" s="193"/>
      <c r="H445" s="193"/>
      <c r="I445" s="193"/>
      <c r="J445" s="193"/>
      <c r="K445" s="193"/>
      <c r="L445" s="193"/>
      <c r="M445" s="193"/>
      <c r="N445" s="193"/>
      <c r="O445" s="193"/>
      <c r="P445" s="193"/>
      <c r="Q445" s="193"/>
      <c r="R445" s="193"/>
    </row>
    <row r="446" spans="2:18">
      <c r="B446" s="193"/>
      <c r="C446" s="193"/>
      <c r="D446" s="193"/>
      <c r="E446" s="193"/>
      <c r="F446" s="193"/>
      <c r="G446" s="193"/>
      <c r="H446" s="193"/>
      <c r="I446" s="193"/>
      <c r="J446" s="193"/>
      <c r="K446" s="193"/>
      <c r="L446" s="193"/>
      <c r="M446" s="193"/>
      <c r="N446" s="193"/>
      <c r="O446" s="193"/>
      <c r="P446" s="193"/>
      <c r="Q446" s="193"/>
      <c r="R446" s="193"/>
    </row>
    <row r="447" spans="2:18">
      <c r="B447" s="193"/>
      <c r="C447" s="193"/>
      <c r="D447" s="193"/>
      <c r="E447" s="193"/>
      <c r="F447" s="193"/>
      <c r="G447" s="193"/>
      <c r="H447" s="193"/>
      <c r="I447" s="193"/>
      <c r="J447" s="193"/>
      <c r="K447" s="193"/>
      <c r="L447" s="193"/>
      <c r="M447" s="193"/>
      <c r="N447" s="193"/>
      <c r="O447" s="193"/>
      <c r="P447" s="193"/>
      <c r="Q447" s="193"/>
      <c r="R447" s="193"/>
    </row>
    <row r="448" spans="2:18">
      <c r="B448" s="193"/>
      <c r="C448" s="193"/>
      <c r="D448" s="193"/>
      <c r="E448" s="193"/>
      <c r="F448" s="193"/>
      <c r="G448" s="193"/>
      <c r="H448" s="193"/>
      <c r="I448" s="193"/>
      <c r="J448" s="193"/>
      <c r="K448" s="193"/>
      <c r="L448" s="193"/>
      <c r="M448" s="193"/>
      <c r="N448" s="193"/>
      <c r="O448" s="193"/>
      <c r="P448" s="193"/>
      <c r="Q448" s="193"/>
      <c r="R448" s="193"/>
    </row>
    <row r="449" spans="2:18">
      <c r="B449" s="193"/>
      <c r="C449" s="193"/>
      <c r="D449" s="193"/>
      <c r="E449" s="193"/>
      <c r="F449" s="193"/>
      <c r="G449" s="193"/>
      <c r="H449" s="193"/>
      <c r="I449" s="193"/>
      <c r="J449" s="193"/>
      <c r="K449" s="193"/>
      <c r="L449" s="193"/>
      <c r="M449" s="193"/>
      <c r="N449" s="193"/>
      <c r="O449" s="193"/>
      <c r="P449" s="193"/>
      <c r="Q449" s="193"/>
      <c r="R449" s="193"/>
    </row>
    <row r="450" spans="2:18">
      <c r="B450" s="193"/>
      <c r="C450" s="193"/>
      <c r="D450" s="193"/>
      <c r="E450" s="193"/>
      <c r="F450" s="193"/>
      <c r="G450" s="193"/>
      <c r="H450" s="193"/>
      <c r="I450" s="193"/>
      <c r="J450" s="193"/>
      <c r="K450" s="193"/>
      <c r="L450" s="193"/>
      <c r="M450" s="193"/>
      <c r="N450" s="193"/>
      <c r="O450" s="193"/>
      <c r="P450" s="193"/>
      <c r="Q450" s="193"/>
      <c r="R450" s="193"/>
    </row>
    <row r="451" spans="2:18">
      <c r="B451" s="193"/>
      <c r="C451" s="193"/>
      <c r="D451" s="193"/>
      <c r="E451" s="193"/>
      <c r="F451" s="193"/>
      <c r="G451" s="193"/>
      <c r="H451" s="193"/>
      <c r="I451" s="193"/>
      <c r="J451" s="193"/>
      <c r="K451" s="193"/>
      <c r="L451" s="193"/>
      <c r="M451" s="193"/>
      <c r="N451" s="193"/>
      <c r="O451" s="193"/>
      <c r="P451" s="193"/>
      <c r="Q451" s="193"/>
      <c r="R451" s="193"/>
    </row>
    <row r="452" spans="2:18">
      <c r="B452" s="193"/>
      <c r="C452" s="193"/>
      <c r="D452" s="193"/>
      <c r="E452" s="193"/>
      <c r="F452" s="193"/>
      <c r="G452" s="193"/>
      <c r="H452" s="193"/>
      <c r="I452" s="193"/>
      <c r="J452" s="193"/>
      <c r="K452" s="193"/>
      <c r="L452" s="193"/>
      <c r="M452" s="193"/>
      <c r="N452" s="193"/>
      <c r="O452" s="193"/>
      <c r="P452" s="193"/>
      <c r="Q452" s="193"/>
      <c r="R452" s="193"/>
    </row>
    <row r="453" spans="2:18">
      <c r="B453" s="193"/>
      <c r="C453" s="193"/>
      <c r="D453" s="193"/>
      <c r="E453" s="193"/>
      <c r="F453" s="193"/>
      <c r="G453" s="193"/>
      <c r="H453" s="193"/>
      <c r="I453" s="193"/>
      <c r="J453" s="193"/>
      <c r="K453" s="193"/>
      <c r="L453" s="193"/>
      <c r="M453" s="193"/>
      <c r="N453" s="193"/>
      <c r="O453" s="193"/>
      <c r="P453" s="193"/>
      <c r="Q453" s="193"/>
      <c r="R453" s="193"/>
    </row>
    <row r="454" spans="2:18">
      <c r="B454" s="193"/>
      <c r="C454" s="193"/>
      <c r="D454" s="193"/>
      <c r="E454" s="193"/>
      <c r="F454" s="193"/>
      <c r="G454" s="193"/>
      <c r="H454" s="193"/>
      <c r="I454" s="193"/>
      <c r="J454" s="193"/>
      <c r="K454" s="193"/>
      <c r="L454" s="193"/>
      <c r="M454" s="193"/>
      <c r="N454" s="193"/>
      <c r="O454" s="193"/>
      <c r="P454" s="193"/>
      <c r="Q454" s="193"/>
      <c r="R454" s="193"/>
    </row>
    <row r="455" spans="2:18">
      <c r="B455" s="193"/>
      <c r="C455" s="193"/>
      <c r="D455" s="193"/>
      <c r="E455" s="193"/>
      <c r="F455" s="193"/>
      <c r="G455" s="193"/>
      <c r="H455" s="193"/>
      <c r="I455" s="193"/>
      <c r="J455" s="193"/>
      <c r="K455" s="193"/>
      <c r="L455" s="193"/>
      <c r="M455" s="193"/>
      <c r="N455" s="193"/>
      <c r="O455" s="193"/>
      <c r="P455" s="193"/>
      <c r="Q455" s="193"/>
      <c r="R455" s="193"/>
    </row>
    <row r="456" spans="2:18">
      <c r="B456" s="193"/>
      <c r="C456" s="193"/>
      <c r="D456" s="193"/>
      <c r="E456" s="193"/>
      <c r="F456" s="193"/>
      <c r="G456" s="193"/>
      <c r="H456" s="193"/>
      <c r="I456" s="193"/>
      <c r="J456" s="193"/>
      <c r="K456" s="193"/>
      <c r="L456" s="193"/>
      <c r="M456" s="193"/>
      <c r="N456" s="193"/>
      <c r="O456" s="193"/>
      <c r="P456" s="193"/>
      <c r="Q456" s="193"/>
      <c r="R456" s="193"/>
    </row>
    <row r="457" spans="2:18">
      <c r="B457" s="193"/>
      <c r="C457" s="193"/>
      <c r="D457" s="193"/>
      <c r="E457" s="193"/>
      <c r="F457" s="193"/>
      <c r="G457" s="193"/>
      <c r="H457" s="193"/>
      <c r="I457" s="193"/>
      <c r="J457" s="193"/>
      <c r="K457" s="193"/>
      <c r="L457" s="193"/>
      <c r="M457" s="193"/>
      <c r="N457" s="193"/>
      <c r="O457" s="193"/>
      <c r="P457" s="193"/>
      <c r="Q457" s="193"/>
      <c r="R457" s="193"/>
    </row>
    <row r="458" spans="2:18">
      <c r="B458" s="193"/>
      <c r="C458" s="193"/>
      <c r="D458" s="193"/>
      <c r="E458" s="193"/>
      <c r="F458" s="193"/>
      <c r="G458" s="193"/>
      <c r="H458" s="193"/>
      <c r="I458" s="193"/>
      <c r="J458" s="193"/>
      <c r="K458" s="193"/>
      <c r="L458" s="193"/>
      <c r="M458" s="193"/>
      <c r="N458" s="193"/>
      <c r="O458" s="193"/>
      <c r="P458" s="193"/>
      <c r="Q458" s="193"/>
      <c r="R458" s="193"/>
    </row>
    <row r="459" spans="2:18">
      <c r="B459" s="193"/>
      <c r="C459" s="193"/>
      <c r="D459" s="193"/>
      <c r="E459" s="193"/>
      <c r="F459" s="193"/>
      <c r="G459" s="193"/>
      <c r="H459" s="193"/>
      <c r="I459" s="193"/>
      <c r="J459" s="193"/>
      <c r="K459" s="193"/>
      <c r="L459" s="193"/>
      <c r="M459" s="193"/>
      <c r="N459" s="193"/>
      <c r="O459" s="193"/>
      <c r="P459" s="193"/>
      <c r="Q459" s="193"/>
      <c r="R459" s="193"/>
    </row>
    <row r="460" spans="2:18">
      <c r="B460" s="193"/>
      <c r="C460" s="193"/>
      <c r="D460" s="193"/>
      <c r="E460" s="193"/>
      <c r="F460" s="193"/>
      <c r="G460" s="193"/>
      <c r="H460" s="193"/>
      <c r="I460" s="193"/>
      <c r="J460" s="193"/>
      <c r="K460" s="193"/>
      <c r="L460" s="193"/>
      <c r="M460" s="193"/>
      <c r="N460" s="193"/>
      <c r="O460" s="193"/>
      <c r="P460" s="193"/>
      <c r="Q460" s="193"/>
      <c r="R460" s="193"/>
    </row>
    <row r="461" spans="2:18">
      <c r="B461" s="193"/>
      <c r="C461" s="193"/>
      <c r="D461" s="193"/>
      <c r="E461" s="193"/>
      <c r="F461" s="193"/>
      <c r="G461" s="193"/>
      <c r="H461" s="193"/>
      <c r="I461" s="193"/>
      <c r="J461" s="193"/>
      <c r="K461" s="193"/>
      <c r="L461" s="193"/>
      <c r="M461" s="193"/>
      <c r="N461" s="193"/>
      <c r="O461" s="193"/>
      <c r="P461" s="193"/>
      <c r="Q461" s="193"/>
      <c r="R461" s="193"/>
    </row>
    <row r="462" spans="2:18">
      <c r="B462" s="193"/>
      <c r="C462" s="193"/>
      <c r="D462" s="193"/>
      <c r="E462" s="193"/>
      <c r="F462" s="193"/>
      <c r="G462" s="193"/>
      <c r="H462" s="193"/>
      <c r="I462" s="193"/>
      <c r="J462" s="193"/>
      <c r="K462" s="193"/>
      <c r="L462" s="193"/>
      <c r="M462" s="193"/>
      <c r="N462" s="193"/>
      <c r="O462" s="193"/>
      <c r="P462" s="193"/>
      <c r="Q462" s="193"/>
      <c r="R462" s="193"/>
    </row>
    <row r="463" spans="2:18">
      <c r="B463" s="193"/>
      <c r="C463" s="193"/>
      <c r="D463" s="193"/>
      <c r="E463" s="193"/>
      <c r="F463" s="193"/>
      <c r="G463" s="193"/>
      <c r="H463" s="193"/>
      <c r="I463" s="193"/>
      <c r="J463" s="193"/>
      <c r="K463" s="193"/>
      <c r="L463" s="193"/>
      <c r="M463" s="193"/>
      <c r="N463" s="193"/>
      <c r="O463" s="193"/>
      <c r="P463" s="193"/>
      <c r="Q463" s="193"/>
      <c r="R463" s="193"/>
    </row>
    <row r="464" spans="2:18">
      <c r="B464" s="193"/>
      <c r="C464" s="193"/>
      <c r="D464" s="193"/>
      <c r="E464" s="193"/>
      <c r="F464" s="193"/>
      <c r="G464" s="193"/>
      <c r="H464" s="193"/>
      <c r="I464" s="193"/>
      <c r="J464" s="193"/>
      <c r="K464" s="193"/>
      <c r="L464" s="193"/>
      <c r="M464" s="193"/>
      <c r="N464" s="193"/>
      <c r="O464" s="193"/>
      <c r="P464" s="193"/>
      <c r="Q464" s="193"/>
      <c r="R464" s="193"/>
    </row>
    <row r="465" spans="2:18">
      <c r="B465" s="193"/>
      <c r="C465" s="193"/>
      <c r="D465" s="193"/>
      <c r="E465" s="193"/>
      <c r="F465" s="193"/>
      <c r="G465" s="193"/>
      <c r="H465" s="193"/>
      <c r="I465" s="193"/>
      <c r="J465" s="193"/>
      <c r="K465" s="193"/>
      <c r="L465" s="193"/>
      <c r="M465" s="193"/>
      <c r="N465" s="193"/>
      <c r="O465" s="193"/>
      <c r="P465" s="193"/>
      <c r="Q465" s="193"/>
      <c r="R465" s="193"/>
    </row>
    <row r="466" spans="2:18">
      <c r="B466" s="193"/>
      <c r="C466" s="193"/>
      <c r="D466" s="193"/>
      <c r="E466" s="193"/>
      <c r="F466" s="193"/>
      <c r="G466" s="193"/>
      <c r="H466" s="193"/>
      <c r="I466" s="193"/>
      <c r="J466" s="193"/>
      <c r="K466" s="193"/>
      <c r="L466" s="193"/>
      <c r="M466" s="193"/>
      <c r="N466" s="193"/>
      <c r="O466" s="193"/>
      <c r="P466" s="193"/>
      <c r="Q466" s="193"/>
      <c r="R466" s="193"/>
    </row>
    <row r="467" spans="2:18">
      <c r="B467" s="193"/>
      <c r="C467" s="193"/>
      <c r="D467" s="193"/>
      <c r="E467" s="193"/>
      <c r="F467" s="193"/>
      <c r="G467" s="193"/>
      <c r="H467" s="193"/>
      <c r="I467" s="193"/>
      <c r="J467" s="193"/>
      <c r="K467" s="193"/>
      <c r="L467" s="193"/>
      <c r="M467" s="193"/>
      <c r="N467" s="193"/>
      <c r="O467" s="193"/>
      <c r="P467" s="193"/>
      <c r="Q467" s="193"/>
      <c r="R467" s="193"/>
    </row>
    <row r="468" spans="2:18">
      <c r="B468" s="193"/>
      <c r="C468" s="193"/>
      <c r="D468" s="193"/>
      <c r="E468" s="193"/>
      <c r="F468" s="193"/>
      <c r="G468" s="193"/>
      <c r="H468" s="193"/>
      <c r="I468" s="193"/>
      <c r="J468" s="193"/>
      <c r="K468" s="193"/>
      <c r="L468" s="193"/>
      <c r="M468" s="193"/>
      <c r="N468" s="193"/>
      <c r="O468" s="193"/>
      <c r="P468" s="193"/>
      <c r="Q468" s="193"/>
      <c r="R468" s="193"/>
    </row>
    <row r="469" spans="2:18">
      <c r="B469" s="193"/>
      <c r="C469" s="193"/>
      <c r="D469" s="193"/>
      <c r="E469" s="193"/>
      <c r="F469" s="193"/>
      <c r="G469" s="193"/>
      <c r="H469" s="193"/>
      <c r="I469" s="193"/>
      <c r="J469" s="193"/>
      <c r="K469" s="193"/>
      <c r="L469" s="193"/>
      <c r="M469" s="193"/>
      <c r="N469" s="193"/>
      <c r="O469" s="193"/>
      <c r="P469" s="193"/>
      <c r="Q469" s="193"/>
      <c r="R469" s="193"/>
    </row>
    <row r="470" spans="2:18">
      <c r="B470" s="193"/>
      <c r="C470" s="193"/>
      <c r="D470" s="193"/>
      <c r="E470" s="193"/>
      <c r="F470" s="193"/>
      <c r="G470" s="193"/>
      <c r="H470" s="193"/>
      <c r="I470" s="193"/>
      <c r="J470" s="193"/>
      <c r="K470" s="193"/>
      <c r="L470" s="193"/>
      <c r="M470" s="193"/>
      <c r="N470" s="193"/>
      <c r="O470" s="193"/>
      <c r="P470" s="193"/>
      <c r="Q470" s="193"/>
      <c r="R470" s="193"/>
    </row>
    <row r="471" spans="2:18">
      <c r="B471" s="193"/>
      <c r="C471" s="193"/>
      <c r="D471" s="193"/>
      <c r="E471" s="193"/>
      <c r="F471" s="193"/>
      <c r="G471" s="193"/>
      <c r="H471" s="193"/>
      <c r="I471" s="193"/>
      <c r="J471" s="193"/>
      <c r="K471" s="193"/>
      <c r="L471" s="193"/>
      <c r="M471" s="193"/>
      <c r="N471" s="193"/>
      <c r="O471" s="193"/>
      <c r="P471" s="193"/>
      <c r="Q471" s="193"/>
      <c r="R471" s="193"/>
    </row>
    <row r="472" spans="2:18">
      <c r="B472" s="193"/>
      <c r="C472" s="193"/>
      <c r="D472" s="193"/>
      <c r="E472" s="193"/>
      <c r="F472" s="193"/>
      <c r="G472" s="193"/>
      <c r="H472" s="193"/>
      <c r="I472" s="193"/>
      <c r="J472" s="193"/>
      <c r="K472" s="193"/>
      <c r="L472" s="193"/>
      <c r="M472" s="193"/>
      <c r="N472" s="193"/>
      <c r="O472" s="193"/>
      <c r="P472" s="193"/>
      <c r="Q472" s="193"/>
      <c r="R472" s="193"/>
    </row>
    <row r="473" spans="2:18">
      <c r="B473" s="193"/>
      <c r="C473" s="193"/>
      <c r="D473" s="193"/>
      <c r="E473" s="193"/>
      <c r="F473" s="193"/>
      <c r="G473" s="193"/>
      <c r="H473" s="193"/>
      <c r="I473" s="193"/>
      <c r="J473" s="193"/>
      <c r="K473" s="193"/>
      <c r="L473" s="193"/>
      <c r="M473" s="193"/>
      <c r="N473" s="193"/>
      <c r="O473" s="193"/>
      <c r="P473" s="193"/>
      <c r="Q473" s="193"/>
      <c r="R473" s="193"/>
    </row>
    <row r="474" spans="2:18">
      <c r="B474" s="193"/>
      <c r="C474" s="193"/>
      <c r="D474" s="193"/>
      <c r="E474" s="193"/>
      <c r="F474" s="193"/>
      <c r="G474" s="193"/>
      <c r="H474" s="193"/>
      <c r="I474" s="193"/>
      <c r="J474" s="193"/>
      <c r="K474" s="193"/>
      <c r="L474" s="193"/>
      <c r="M474" s="193"/>
      <c r="N474" s="193"/>
      <c r="O474" s="193"/>
      <c r="P474" s="193"/>
      <c r="Q474" s="193"/>
      <c r="R474" s="193"/>
    </row>
    <row r="475" spans="2:18">
      <c r="B475" s="193"/>
      <c r="C475" s="193"/>
      <c r="D475" s="193"/>
      <c r="E475" s="193"/>
      <c r="F475" s="193"/>
      <c r="G475" s="193"/>
      <c r="H475" s="193"/>
      <c r="I475" s="193"/>
      <c r="J475" s="193"/>
      <c r="K475" s="193"/>
      <c r="L475" s="193"/>
      <c r="M475" s="193"/>
      <c r="N475" s="193"/>
      <c r="O475" s="193"/>
      <c r="P475" s="193"/>
      <c r="Q475" s="193"/>
      <c r="R475" s="193"/>
    </row>
    <row r="476" spans="2:18">
      <c r="B476" s="193"/>
      <c r="C476" s="193"/>
      <c r="D476" s="193"/>
      <c r="E476" s="193"/>
      <c r="F476" s="193"/>
      <c r="G476" s="193"/>
      <c r="H476" s="193"/>
      <c r="I476" s="193"/>
      <c r="J476" s="193"/>
      <c r="K476" s="193"/>
      <c r="L476" s="193"/>
      <c r="M476" s="193"/>
      <c r="N476" s="193"/>
      <c r="O476" s="193"/>
      <c r="P476" s="193"/>
      <c r="Q476" s="193"/>
      <c r="R476" s="193"/>
    </row>
    <row r="477" spans="2:18">
      <c r="B477" s="193"/>
      <c r="C477" s="193"/>
      <c r="D477" s="193"/>
      <c r="E477" s="193"/>
      <c r="F477" s="193"/>
      <c r="G477" s="193"/>
      <c r="H477" s="193"/>
      <c r="I477" s="193"/>
      <c r="J477" s="193"/>
      <c r="K477" s="193"/>
      <c r="L477" s="193"/>
      <c r="M477" s="193"/>
      <c r="N477" s="193"/>
      <c r="O477" s="193"/>
      <c r="P477" s="193"/>
      <c r="Q477" s="193"/>
      <c r="R477" s="193"/>
    </row>
    <row r="478" spans="2:18">
      <c r="B478" s="193"/>
      <c r="C478" s="193"/>
      <c r="D478" s="193"/>
      <c r="E478" s="193"/>
      <c r="F478" s="193"/>
      <c r="G478" s="193"/>
      <c r="H478" s="193"/>
      <c r="I478" s="193"/>
      <c r="J478" s="193"/>
      <c r="K478" s="193"/>
      <c r="L478" s="193"/>
      <c r="M478" s="193"/>
      <c r="N478" s="193"/>
      <c r="O478" s="193"/>
      <c r="P478" s="193"/>
      <c r="Q478" s="193"/>
      <c r="R478" s="193"/>
    </row>
    <row r="479" spans="2:18">
      <c r="B479" s="193"/>
      <c r="C479" s="193"/>
      <c r="D479" s="193"/>
      <c r="E479" s="193"/>
      <c r="F479" s="193"/>
      <c r="G479" s="193"/>
      <c r="H479" s="193"/>
      <c r="I479" s="193"/>
      <c r="J479" s="193"/>
      <c r="K479" s="193"/>
      <c r="L479" s="193"/>
      <c r="M479" s="193"/>
      <c r="N479" s="193"/>
      <c r="O479" s="193"/>
      <c r="P479" s="193"/>
      <c r="Q479" s="193"/>
      <c r="R479" s="193"/>
    </row>
    <row r="480" spans="2:18">
      <c r="B480" s="193"/>
      <c r="C480" s="193"/>
      <c r="D480" s="193"/>
      <c r="E480" s="193"/>
      <c r="F480" s="193"/>
      <c r="G480" s="193"/>
      <c r="H480" s="193"/>
      <c r="I480" s="193"/>
      <c r="J480" s="193"/>
      <c r="K480" s="193"/>
      <c r="L480" s="193"/>
      <c r="M480" s="193"/>
      <c r="N480" s="193"/>
      <c r="O480" s="193"/>
      <c r="P480" s="193"/>
      <c r="Q480" s="193"/>
      <c r="R480" s="193"/>
    </row>
    <row r="481" spans="2:18">
      <c r="B481" s="193"/>
      <c r="C481" s="193"/>
      <c r="D481" s="193"/>
      <c r="E481" s="193"/>
      <c r="F481" s="193"/>
      <c r="G481" s="193"/>
      <c r="H481" s="193"/>
      <c r="I481" s="193"/>
      <c r="J481" s="193"/>
      <c r="K481" s="193"/>
      <c r="L481" s="193"/>
      <c r="M481" s="193"/>
      <c r="N481" s="193"/>
      <c r="O481" s="193"/>
      <c r="P481" s="193"/>
      <c r="Q481" s="193"/>
      <c r="R481" s="193"/>
    </row>
    <row r="482" spans="2:18">
      <c r="B482" s="193"/>
      <c r="C482" s="193"/>
      <c r="D482" s="193"/>
      <c r="E482" s="193"/>
      <c r="F482" s="193"/>
      <c r="G482" s="193"/>
      <c r="H482" s="193"/>
      <c r="I482" s="193"/>
      <c r="J482" s="193"/>
      <c r="K482" s="193"/>
      <c r="L482" s="193"/>
      <c r="M482" s="193"/>
      <c r="N482" s="193"/>
      <c r="O482" s="193"/>
      <c r="P482" s="193"/>
      <c r="Q482" s="193"/>
      <c r="R482" s="193"/>
    </row>
    <row r="483" spans="2:18">
      <c r="B483" s="193"/>
      <c r="C483" s="193"/>
      <c r="D483" s="193"/>
      <c r="E483" s="193"/>
      <c r="F483" s="193"/>
      <c r="G483" s="193"/>
      <c r="H483" s="193"/>
      <c r="I483" s="193"/>
      <c r="J483" s="193"/>
      <c r="K483" s="193"/>
      <c r="L483" s="193"/>
      <c r="M483" s="193"/>
      <c r="N483" s="193"/>
      <c r="O483" s="193"/>
      <c r="P483" s="193"/>
      <c r="Q483" s="193"/>
      <c r="R483" s="193"/>
    </row>
    <row r="484" spans="2:18">
      <c r="B484" s="193"/>
      <c r="C484" s="193"/>
      <c r="D484" s="193"/>
      <c r="E484" s="193"/>
      <c r="F484" s="193"/>
      <c r="G484" s="193"/>
      <c r="H484" s="193"/>
      <c r="I484" s="193"/>
      <c r="J484" s="193"/>
      <c r="K484" s="193"/>
      <c r="L484" s="193"/>
      <c r="M484" s="193"/>
      <c r="N484" s="193"/>
      <c r="O484" s="193"/>
      <c r="P484" s="193"/>
      <c r="Q484" s="193"/>
      <c r="R484" s="193"/>
    </row>
    <row r="485" spans="2:18">
      <c r="B485" s="193"/>
      <c r="C485" s="193"/>
      <c r="D485" s="193"/>
      <c r="E485" s="193"/>
      <c r="F485" s="193"/>
      <c r="G485" s="193"/>
      <c r="H485" s="193"/>
      <c r="I485" s="193"/>
      <c r="J485" s="193"/>
      <c r="K485" s="193"/>
      <c r="L485" s="193"/>
      <c r="M485" s="193"/>
      <c r="N485" s="193"/>
      <c r="O485" s="193"/>
      <c r="P485" s="193"/>
      <c r="Q485" s="193"/>
      <c r="R485" s="193"/>
    </row>
    <row r="486" spans="2:18">
      <c r="B486" s="193"/>
      <c r="C486" s="193"/>
      <c r="D486" s="193"/>
      <c r="E486" s="193"/>
      <c r="F486" s="193"/>
      <c r="G486" s="193"/>
      <c r="H486" s="193"/>
      <c r="I486" s="193"/>
      <c r="J486" s="193"/>
      <c r="K486" s="193"/>
      <c r="L486" s="193"/>
      <c r="M486" s="193"/>
      <c r="N486" s="193"/>
      <c r="O486" s="193"/>
      <c r="P486" s="193"/>
      <c r="Q486" s="193"/>
      <c r="R486" s="193"/>
    </row>
    <row r="487" spans="2:18">
      <c r="B487" s="193"/>
      <c r="C487" s="193"/>
      <c r="D487" s="193"/>
      <c r="E487" s="193"/>
      <c r="F487" s="193"/>
      <c r="G487" s="193"/>
      <c r="H487" s="193"/>
      <c r="I487" s="193"/>
      <c r="J487" s="193"/>
      <c r="K487" s="193"/>
      <c r="L487" s="193"/>
      <c r="M487" s="193"/>
      <c r="N487" s="193"/>
      <c r="O487" s="193"/>
      <c r="P487" s="193"/>
      <c r="Q487" s="193"/>
      <c r="R487" s="193"/>
    </row>
    <row r="488" spans="2:18">
      <c r="B488" s="193"/>
      <c r="C488" s="193"/>
      <c r="D488" s="193"/>
      <c r="E488" s="193"/>
      <c r="F488" s="193"/>
      <c r="G488" s="193"/>
      <c r="H488" s="193"/>
      <c r="I488" s="193"/>
      <c r="J488" s="193"/>
      <c r="K488" s="193"/>
      <c r="L488" s="193"/>
      <c r="M488" s="193"/>
      <c r="N488" s="193"/>
      <c r="O488" s="193"/>
      <c r="P488" s="193"/>
      <c r="Q488" s="193"/>
      <c r="R488" s="193"/>
    </row>
    <row r="489" spans="2:18">
      <c r="B489" s="193"/>
      <c r="C489" s="193"/>
      <c r="D489" s="193"/>
      <c r="E489" s="193"/>
      <c r="F489" s="193"/>
      <c r="G489" s="193"/>
      <c r="H489" s="193"/>
      <c r="I489" s="193"/>
      <c r="J489" s="193"/>
      <c r="K489" s="193"/>
      <c r="L489" s="193"/>
      <c r="M489" s="193"/>
      <c r="N489" s="193"/>
      <c r="O489" s="193"/>
      <c r="P489" s="193"/>
      <c r="Q489" s="193"/>
      <c r="R489" s="193"/>
    </row>
    <row r="490" spans="2:18">
      <c r="B490" s="193"/>
      <c r="C490" s="193"/>
      <c r="D490" s="193"/>
      <c r="E490" s="193"/>
      <c r="F490" s="193"/>
      <c r="G490" s="193"/>
      <c r="H490" s="193"/>
      <c r="I490" s="193"/>
      <c r="J490" s="193"/>
      <c r="K490" s="193"/>
      <c r="L490" s="193"/>
      <c r="M490" s="193"/>
      <c r="N490" s="193"/>
      <c r="O490" s="193"/>
      <c r="P490" s="193"/>
      <c r="Q490" s="193"/>
      <c r="R490" s="193"/>
    </row>
    <row r="491" spans="2:18">
      <c r="B491" s="193"/>
      <c r="C491" s="193"/>
      <c r="D491" s="193"/>
      <c r="E491" s="193"/>
      <c r="F491" s="193"/>
      <c r="G491" s="193"/>
      <c r="H491" s="193"/>
      <c r="I491" s="193"/>
      <c r="J491" s="193"/>
      <c r="K491" s="193"/>
      <c r="L491" s="193"/>
      <c r="M491" s="193"/>
      <c r="N491" s="193"/>
      <c r="O491" s="193"/>
      <c r="P491" s="193"/>
      <c r="Q491" s="193"/>
      <c r="R491" s="193"/>
    </row>
    <row r="492" spans="2:18">
      <c r="B492" s="193"/>
      <c r="C492" s="193"/>
      <c r="D492" s="193"/>
      <c r="E492" s="193"/>
      <c r="F492" s="193"/>
      <c r="G492" s="193"/>
      <c r="H492" s="193"/>
      <c r="I492" s="193"/>
      <c r="J492" s="193"/>
      <c r="K492" s="193"/>
      <c r="L492" s="193"/>
      <c r="M492" s="193"/>
      <c r="N492" s="193"/>
      <c r="O492" s="193"/>
      <c r="P492" s="193"/>
      <c r="Q492" s="193"/>
      <c r="R492" s="193"/>
    </row>
    <row r="493" spans="2:18">
      <c r="B493" s="193"/>
      <c r="C493" s="193"/>
      <c r="D493" s="193"/>
      <c r="E493" s="193"/>
      <c r="F493" s="193"/>
      <c r="G493" s="193"/>
      <c r="H493" s="193"/>
      <c r="I493" s="193"/>
      <c r="J493" s="193"/>
      <c r="K493" s="193"/>
      <c r="L493" s="193"/>
      <c r="M493" s="193"/>
      <c r="N493" s="193"/>
      <c r="O493" s="193"/>
      <c r="P493" s="193"/>
      <c r="Q493" s="193"/>
      <c r="R493" s="193"/>
    </row>
    <row r="494" spans="2:18">
      <c r="B494" s="193"/>
      <c r="C494" s="193"/>
      <c r="D494" s="193"/>
      <c r="E494" s="193"/>
      <c r="F494" s="193"/>
      <c r="G494" s="193"/>
      <c r="H494" s="193"/>
      <c r="I494" s="193"/>
      <c r="J494" s="193"/>
      <c r="K494" s="193"/>
      <c r="L494" s="193"/>
      <c r="M494" s="193"/>
      <c r="N494" s="193"/>
      <c r="O494" s="193"/>
      <c r="P494" s="193"/>
      <c r="Q494" s="193"/>
      <c r="R494" s="193"/>
    </row>
    <row r="495" spans="2:18">
      <c r="B495" s="193"/>
      <c r="C495" s="193"/>
      <c r="D495" s="193"/>
      <c r="E495" s="193"/>
      <c r="F495" s="193"/>
      <c r="G495" s="193"/>
      <c r="H495" s="193"/>
      <c r="I495" s="193"/>
      <c r="J495" s="193"/>
      <c r="K495" s="193"/>
      <c r="L495" s="193"/>
      <c r="M495" s="193"/>
      <c r="N495" s="193"/>
      <c r="O495" s="193"/>
      <c r="P495" s="193"/>
      <c r="Q495" s="193"/>
      <c r="R495" s="193"/>
    </row>
    <row r="496" spans="2:18">
      <c r="B496" s="193"/>
      <c r="C496" s="193"/>
      <c r="D496" s="193"/>
      <c r="E496" s="193"/>
      <c r="F496" s="193"/>
      <c r="G496" s="193"/>
      <c r="H496" s="193"/>
      <c r="I496" s="193"/>
      <c r="J496" s="193"/>
      <c r="K496" s="193"/>
      <c r="L496" s="193"/>
      <c r="M496" s="193"/>
      <c r="N496" s="193"/>
      <c r="O496" s="193"/>
      <c r="P496" s="193"/>
      <c r="Q496" s="193"/>
      <c r="R496" s="193"/>
    </row>
    <row r="497" spans="2:18">
      <c r="B497" s="193"/>
      <c r="C497" s="193"/>
      <c r="D497" s="193"/>
      <c r="E497" s="193"/>
      <c r="F497" s="193"/>
      <c r="G497" s="193"/>
      <c r="H497" s="193"/>
      <c r="I497" s="193"/>
      <c r="J497" s="193"/>
      <c r="K497" s="193"/>
      <c r="L497" s="193"/>
      <c r="M497" s="193"/>
      <c r="N497" s="193"/>
      <c r="O497" s="193"/>
      <c r="P497" s="193"/>
      <c r="Q497" s="193"/>
      <c r="R497" s="193"/>
    </row>
    <row r="498" spans="2:18">
      <c r="B498" s="193"/>
      <c r="C498" s="193"/>
      <c r="D498" s="193"/>
      <c r="E498" s="193"/>
      <c r="F498" s="193"/>
      <c r="G498" s="193"/>
      <c r="H498" s="193"/>
      <c r="I498" s="193"/>
      <c r="J498" s="193"/>
      <c r="K498" s="193"/>
      <c r="L498" s="193"/>
      <c r="M498" s="193"/>
      <c r="N498" s="193"/>
      <c r="O498" s="193"/>
      <c r="P498" s="193"/>
      <c r="Q498" s="193"/>
      <c r="R498" s="193"/>
    </row>
    <row r="499" spans="2:18">
      <c r="B499" s="193"/>
      <c r="C499" s="193"/>
      <c r="D499" s="193"/>
      <c r="E499" s="193"/>
      <c r="F499" s="193"/>
      <c r="G499" s="193"/>
      <c r="H499" s="193"/>
      <c r="I499" s="193"/>
      <c r="J499" s="193"/>
      <c r="K499" s="193"/>
      <c r="L499" s="193"/>
      <c r="M499" s="193"/>
      <c r="N499" s="193"/>
      <c r="O499" s="193"/>
      <c r="P499" s="193"/>
      <c r="Q499" s="193"/>
      <c r="R499" s="193"/>
    </row>
    <row r="500" spans="2:18">
      <c r="B500" s="193"/>
      <c r="C500" s="193"/>
      <c r="D500" s="193"/>
      <c r="E500" s="193"/>
      <c r="F500" s="193"/>
      <c r="G500" s="193"/>
      <c r="H500" s="193"/>
      <c r="I500" s="193"/>
      <c r="J500" s="193"/>
      <c r="K500" s="193"/>
      <c r="L500" s="193"/>
      <c r="M500" s="193"/>
      <c r="N500" s="193"/>
      <c r="O500" s="193"/>
      <c r="P500" s="193"/>
      <c r="Q500" s="193"/>
      <c r="R500" s="193"/>
    </row>
    <row r="501" spans="2:18">
      <c r="B501" s="193"/>
      <c r="C501" s="193"/>
      <c r="D501" s="193"/>
      <c r="E501" s="193"/>
      <c r="F501" s="193"/>
      <c r="G501" s="193"/>
      <c r="H501" s="193"/>
      <c r="I501" s="193"/>
      <c r="J501" s="193"/>
      <c r="K501" s="193"/>
      <c r="L501" s="193"/>
      <c r="M501" s="193"/>
      <c r="N501" s="193"/>
      <c r="O501" s="193"/>
      <c r="P501" s="193"/>
      <c r="Q501" s="193"/>
      <c r="R501" s="193"/>
    </row>
    <row r="502" spans="2:18">
      <c r="B502" s="193"/>
      <c r="C502" s="193"/>
      <c r="D502" s="193"/>
      <c r="E502" s="193"/>
      <c r="F502" s="193"/>
      <c r="G502" s="193"/>
      <c r="H502" s="193"/>
      <c r="I502" s="193"/>
      <c r="J502" s="193"/>
      <c r="K502" s="193"/>
      <c r="L502" s="193"/>
      <c r="M502" s="193"/>
      <c r="N502" s="193"/>
      <c r="O502" s="193"/>
      <c r="P502" s="193"/>
      <c r="Q502" s="193"/>
      <c r="R502" s="193"/>
    </row>
    <row r="503" spans="2:18">
      <c r="B503" s="193"/>
      <c r="C503" s="193"/>
      <c r="D503" s="193"/>
      <c r="E503" s="193"/>
      <c r="F503" s="193"/>
      <c r="G503" s="193"/>
      <c r="H503" s="193"/>
      <c r="I503" s="193"/>
      <c r="J503" s="193"/>
      <c r="K503" s="193"/>
      <c r="L503" s="193"/>
      <c r="M503" s="193"/>
      <c r="N503" s="193"/>
      <c r="O503" s="193"/>
      <c r="P503" s="193"/>
      <c r="Q503" s="193"/>
      <c r="R503" s="193"/>
    </row>
    <row r="504" spans="2:18">
      <c r="B504" s="193"/>
      <c r="C504" s="193"/>
      <c r="D504" s="193"/>
      <c r="E504" s="193"/>
      <c r="F504" s="193"/>
      <c r="G504" s="193"/>
      <c r="H504" s="193"/>
      <c r="I504" s="193"/>
      <c r="J504" s="193"/>
      <c r="K504" s="193"/>
      <c r="L504" s="193"/>
      <c r="M504" s="193"/>
      <c r="N504" s="193"/>
      <c r="O504" s="193"/>
      <c r="P504" s="193"/>
      <c r="Q504" s="193"/>
      <c r="R504" s="193"/>
    </row>
    <row r="505" spans="2:18">
      <c r="B505" s="193"/>
      <c r="C505" s="193"/>
      <c r="D505" s="193"/>
      <c r="E505" s="193"/>
      <c r="F505" s="193"/>
      <c r="G505" s="193"/>
      <c r="H505" s="193"/>
      <c r="I505" s="193"/>
      <c r="J505" s="193"/>
      <c r="K505" s="193"/>
      <c r="L505" s="193"/>
      <c r="M505" s="193"/>
      <c r="N505" s="193"/>
      <c r="O505" s="193"/>
      <c r="P505" s="193"/>
      <c r="Q505" s="193"/>
      <c r="R505" s="193"/>
    </row>
    <row r="506" spans="2:18">
      <c r="B506" s="193"/>
      <c r="C506" s="193"/>
      <c r="D506" s="193"/>
      <c r="E506" s="193"/>
      <c r="F506" s="193"/>
      <c r="G506" s="193"/>
      <c r="H506" s="193"/>
      <c r="I506" s="193"/>
      <c r="J506" s="193"/>
      <c r="K506" s="193"/>
      <c r="L506" s="193"/>
      <c r="M506" s="193"/>
      <c r="N506" s="193"/>
      <c r="O506" s="193"/>
      <c r="P506" s="193"/>
      <c r="Q506" s="193"/>
      <c r="R506" s="193"/>
    </row>
    <row r="507" spans="2:18">
      <c r="B507" s="193"/>
      <c r="C507" s="193"/>
      <c r="D507" s="193"/>
      <c r="E507" s="193"/>
      <c r="F507" s="193"/>
      <c r="G507" s="193"/>
      <c r="H507" s="193"/>
      <c r="I507" s="193"/>
      <c r="J507" s="193"/>
      <c r="K507" s="193"/>
      <c r="L507" s="193"/>
      <c r="M507" s="193"/>
      <c r="N507" s="193"/>
      <c r="O507" s="193"/>
      <c r="P507" s="193"/>
      <c r="Q507" s="193"/>
      <c r="R507" s="193"/>
    </row>
    <row r="508" spans="2:18">
      <c r="B508" s="193"/>
      <c r="C508" s="193"/>
      <c r="D508" s="193"/>
      <c r="E508" s="193"/>
      <c r="F508" s="193"/>
      <c r="G508" s="193"/>
      <c r="H508" s="193"/>
      <c r="I508" s="193"/>
      <c r="J508" s="193"/>
      <c r="K508" s="193"/>
      <c r="L508" s="193"/>
      <c r="M508" s="193"/>
      <c r="N508" s="193"/>
      <c r="O508" s="193"/>
      <c r="P508" s="193"/>
      <c r="Q508" s="193"/>
      <c r="R508" s="193"/>
    </row>
    <row r="509" spans="2:18">
      <c r="B509" s="193"/>
      <c r="C509" s="193"/>
      <c r="D509" s="193"/>
      <c r="E509" s="193"/>
      <c r="F509" s="193"/>
      <c r="G509" s="193"/>
      <c r="H509" s="193"/>
      <c r="I509" s="193"/>
      <c r="J509" s="193"/>
      <c r="K509" s="193"/>
      <c r="L509" s="193"/>
      <c r="M509" s="193"/>
      <c r="N509" s="193"/>
      <c r="O509" s="193"/>
      <c r="P509" s="193"/>
      <c r="Q509" s="193"/>
      <c r="R509" s="193"/>
    </row>
    <row r="510" spans="2:18">
      <c r="B510" s="193"/>
      <c r="C510" s="193"/>
      <c r="D510" s="193"/>
      <c r="E510" s="193"/>
      <c r="F510" s="193"/>
      <c r="G510" s="193"/>
      <c r="H510" s="193"/>
      <c r="I510" s="193"/>
      <c r="J510" s="193"/>
      <c r="K510" s="193"/>
      <c r="L510" s="193"/>
      <c r="M510" s="193"/>
      <c r="N510" s="193"/>
      <c r="O510" s="193"/>
      <c r="P510" s="193"/>
      <c r="Q510" s="193"/>
      <c r="R510" s="193"/>
    </row>
    <row r="511" spans="2:18">
      <c r="B511" s="193"/>
      <c r="C511" s="193"/>
      <c r="D511" s="193"/>
      <c r="E511" s="193"/>
      <c r="F511" s="193"/>
      <c r="G511" s="193"/>
      <c r="H511" s="193"/>
      <c r="I511" s="193"/>
      <c r="J511" s="193"/>
      <c r="K511" s="193"/>
      <c r="L511" s="193"/>
      <c r="M511" s="193"/>
      <c r="N511" s="193"/>
      <c r="O511" s="193"/>
      <c r="P511" s="193"/>
      <c r="Q511" s="193"/>
      <c r="R511" s="193"/>
    </row>
    <row r="512" spans="2:18">
      <c r="B512" s="193"/>
      <c r="C512" s="193"/>
      <c r="D512" s="193"/>
      <c r="E512" s="193"/>
      <c r="F512" s="193"/>
      <c r="G512" s="193"/>
      <c r="H512" s="193"/>
      <c r="I512" s="193"/>
      <c r="J512" s="193"/>
      <c r="K512" s="193"/>
      <c r="L512" s="193"/>
      <c r="M512" s="193"/>
      <c r="N512" s="193"/>
      <c r="O512" s="193"/>
      <c r="P512" s="193"/>
      <c r="Q512" s="193"/>
      <c r="R512" s="193"/>
    </row>
    <row r="513" spans="2:18">
      <c r="B513" s="193"/>
      <c r="C513" s="193"/>
      <c r="D513" s="193"/>
      <c r="E513" s="193"/>
      <c r="F513" s="193"/>
      <c r="G513" s="193"/>
      <c r="H513" s="193"/>
      <c r="I513" s="193"/>
      <c r="J513" s="193"/>
      <c r="K513" s="193"/>
      <c r="L513" s="193"/>
      <c r="M513" s="193"/>
      <c r="N513" s="193"/>
      <c r="O513" s="193"/>
      <c r="P513" s="193"/>
      <c r="Q513" s="193"/>
      <c r="R513" s="193"/>
    </row>
    <row r="514" spans="2:18">
      <c r="B514" s="193"/>
      <c r="C514" s="193"/>
      <c r="D514" s="193"/>
      <c r="E514" s="193"/>
      <c r="F514" s="193"/>
      <c r="G514" s="193"/>
      <c r="H514" s="193"/>
      <c r="I514" s="193"/>
      <c r="J514" s="193"/>
      <c r="K514" s="193"/>
      <c r="L514" s="193"/>
      <c r="M514" s="193"/>
      <c r="N514" s="193"/>
      <c r="O514" s="193"/>
      <c r="P514" s="193"/>
      <c r="Q514" s="193"/>
      <c r="R514" s="193"/>
    </row>
    <row r="515" spans="2:18">
      <c r="B515" s="193"/>
      <c r="C515" s="193"/>
      <c r="D515" s="193"/>
      <c r="E515" s="193"/>
      <c r="F515" s="193"/>
      <c r="G515" s="193"/>
      <c r="H515" s="193"/>
      <c r="I515" s="193"/>
      <c r="J515" s="193"/>
      <c r="K515" s="193"/>
      <c r="L515" s="193"/>
      <c r="M515" s="193"/>
      <c r="N515" s="193"/>
      <c r="O515" s="193"/>
      <c r="P515" s="193"/>
      <c r="Q515" s="193"/>
      <c r="R515" s="193"/>
    </row>
    <row r="516" spans="2:18">
      <c r="B516" s="193"/>
      <c r="C516" s="193"/>
      <c r="D516" s="193"/>
      <c r="E516" s="193"/>
      <c r="F516" s="193"/>
      <c r="G516" s="193"/>
      <c r="H516" s="193"/>
      <c r="I516" s="193"/>
      <c r="J516" s="193"/>
      <c r="K516" s="193"/>
      <c r="L516" s="193"/>
      <c r="M516" s="193"/>
      <c r="N516" s="193"/>
      <c r="O516" s="193"/>
      <c r="P516" s="193"/>
      <c r="Q516" s="193"/>
      <c r="R516" s="193"/>
    </row>
    <row r="517" spans="2:18">
      <c r="B517" s="193"/>
      <c r="C517" s="193"/>
      <c r="D517" s="193"/>
      <c r="E517" s="193"/>
      <c r="F517" s="193"/>
      <c r="G517" s="193"/>
      <c r="H517" s="193"/>
      <c r="I517" s="193"/>
      <c r="J517" s="193"/>
      <c r="K517" s="193"/>
      <c r="L517" s="193"/>
      <c r="M517" s="193"/>
      <c r="N517" s="193"/>
      <c r="O517" s="193"/>
      <c r="P517" s="193"/>
      <c r="Q517" s="193"/>
      <c r="R517" s="193"/>
    </row>
    <row r="518" spans="2:18">
      <c r="B518" s="193"/>
      <c r="C518" s="193"/>
      <c r="D518" s="193"/>
      <c r="E518" s="193"/>
      <c r="F518" s="193"/>
      <c r="G518" s="193"/>
      <c r="H518" s="193"/>
      <c r="I518" s="193"/>
      <c r="J518" s="193"/>
      <c r="K518" s="193"/>
      <c r="L518" s="193"/>
      <c r="M518" s="193"/>
      <c r="N518" s="193"/>
      <c r="O518" s="193"/>
      <c r="P518" s="193"/>
      <c r="Q518" s="193"/>
      <c r="R518" s="193"/>
    </row>
    <row r="519" spans="2:18">
      <c r="B519" s="193"/>
      <c r="C519" s="193"/>
      <c r="D519" s="193"/>
      <c r="E519" s="193"/>
      <c r="F519" s="193"/>
      <c r="G519" s="193"/>
      <c r="H519" s="193"/>
      <c r="I519" s="193"/>
      <c r="J519" s="193"/>
      <c r="K519" s="193"/>
      <c r="L519" s="193"/>
      <c r="M519" s="193"/>
      <c r="N519" s="193"/>
      <c r="O519" s="193"/>
      <c r="P519" s="193"/>
      <c r="Q519" s="193"/>
      <c r="R519" s="193"/>
    </row>
    <row r="520" spans="2:18">
      <c r="B520" s="193"/>
      <c r="C520" s="193"/>
      <c r="D520" s="193"/>
      <c r="E520" s="193"/>
      <c r="F520" s="193"/>
      <c r="G520" s="193"/>
      <c r="H520" s="193"/>
      <c r="I520" s="193"/>
      <c r="J520" s="193"/>
      <c r="K520" s="193"/>
      <c r="L520" s="193"/>
      <c r="M520" s="193"/>
      <c r="N520" s="193"/>
      <c r="O520" s="193"/>
      <c r="P520" s="193"/>
      <c r="Q520" s="193"/>
      <c r="R520" s="193"/>
    </row>
    <row r="521" spans="2:18">
      <c r="B521" s="193"/>
      <c r="C521" s="193"/>
      <c r="D521" s="193"/>
      <c r="E521" s="193"/>
      <c r="F521" s="193"/>
      <c r="G521" s="193"/>
      <c r="H521" s="193"/>
      <c r="I521" s="193"/>
      <c r="J521" s="193"/>
      <c r="K521" s="193"/>
      <c r="L521" s="193"/>
      <c r="M521" s="193"/>
      <c r="N521" s="193"/>
      <c r="O521" s="193"/>
      <c r="P521" s="193"/>
      <c r="Q521" s="193"/>
      <c r="R521" s="193"/>
    </row>
    <row r="522" spans="2:18">
      <c r="B522" s="193"/>
      <c r="C522" s="193"/>
      <c r="D522" s="193"/>
      <c r="E522" s="193"/>
      <c r="F522" s="193"/>
      <c r="G522" s="193"/>
      <c r="H522" s="193"/>
      <c r="I522" s="193"/>
      <c r="J522" s="193"/>
      <c r="K522" s="193"/>
      <c r="L522" s="193"/>
      <c r="M522" s="193"/>
      <c r="N522" s="193"/>
      <c r="O522" s="193"/>
      <c r="P522" s="193"/>
      <c r="Q522" s="193"/>
      <c r="R522" s="193"/>
    </row>
    <row r="523" spans="2:18">
      <c r="B523" s="193"/>
      <c r="C523" s="193"/>
      <c r="D523" s="193"/>
      <c r="E523" s="193"/>
      <c r="F523" s="193"/>
      <c r="G523" s="193"/>
      <c r="H523" s="193"/>
      <c r="I523" s="193"/>
      <c r="J523" s="193"/>
      <c r="K523" s="193"/>
      <c r="L523" s="193"/>
      <c r="M523" s="193"/>
      <c r="N523" s="193"/>
      <c r="O523" s="193"/>
      <c r="P523" s="193"/>
      <c r="Q523" s="193"/>
      <c r="R523" s="193"/>
    </row>
    <row r="524" spans="2:18">
      <c r="B524" s="193"/>
      <c r="C524" s="193"/>
      <c r="D524" s="193"/>
      <c r="E524" s="193"/>
      <c r="F524" s="193"/>
      <c r="G524" s="193"/>
      <c r="H524" s="193"/>
      <c r="I524" s="193"/>
      <c r="J524" s="193"/>
      <c r="K524" s="193"/>
      <c r="L524" s="193"/>
      <c r="M524" s="193"/>
      <c r="N524" s="193"/>
      <c r="O524" s="193"/>
      <c r="P524" s="193"/>
      <c r="Q524" s="193"/>
      <c r="R524" s="193"/>
    </row>
    <row r="525" spans="2:18">
      <c r="B525" s="193"/>
      <c r="C525" s="193"/>
      <c r="D525" s="193"/>
      <c r="E525" s="193"/>
      <c r="F525" s="193"/>
      <c r="G525" s="193"/>
      <c r="H525" s="193"/>
      <c r="I525" s="193"/>
      <c r="J525" s="193"/>
      <c r="K525" s="193"/>
      <c r="L525" s="193"/>
      <c r="M525" s="193"/>
      <c r="N525" s="193"/>
      <c r="O525" s="193"/>
      <c r="P525" s="193"/>
      <c r="Q525" s="193"/>
      <c r="R525" s="193"/>
    </row>
    <row r="526" spans="2:18">
      <c r="B526" s="193"/>
      <c r="C526" s="193"/>
      <c r="D526" s="193"/>
      <c r="E526" s="193"/>
      <c r="F526" s="193"/>
      <c r="G526" s="193"/>
      <c r="H526" s="193"/>
      <c r="I526" s="193"/>
      <c r="J526" s="193"/>
      <c r="K526" s="193"/>
      <c r="L526" s="193"/>
      <c r="M526" s="193"/>
      <c r="N526" s="193"/>
      <c r="O526" s="193"/>
      <c r="P526" s="193"/>
      <c r="Q526" s="193"/>
      <c r="R526" s="193"/>
    </row>
    <row r="527" spans="2:18">
      <c r="B527" s="193"/>
      <c r="C527" s="193"/>
      <c r="D527" s="193"/>
      <c r="E527" s="193"/>
      <c r="F527" s="193"/>
      <c r="G527" s="193"/>
      <c r="H527" s="193"/>
      <c r="I527" s="193"/>
      <c r="J527" s="193"/>
      <c r="K527" s="193"/>
      <c r="L527" s="193"/>
      <c r="M527" s="193"/>
      <c r="N527" s="193"/>
      <c r="O527" s="193"/>
      <c r="P527" s="193"/>
      <c r="Q527" s="193"/>
      <c r="R527" s="193"/>
    </row>
    <row r="528" spans="2:18">
      <c r="B528" s="193"/>
      <c r="C528" s="193"/>
      <c r="D528" s="193"/>
      <c r="E528" s="193"/>
      <c r="F528" s="193"/>
      <c r="G528" s="193"/>
      <c r="H528" s="193"/>
      <c r="I528" s="193"/>
      <c r="J528" s="193"/>
      <c r="K528" s="193"/>
      <c r="L528" s="193"/>
      <c r="M528" s="193"/>
      <c r="N528" s="193"/>
      <c r="O528" s="193"/>
      <c r="P528" s="193"/>
      <c r="Q528" s="193"/>
      <c r="R528" s="193"/>
    </row>
    <row r="529" spans="2:18">
      <c r="B529" s="193"/>
      <c r="C529" s="193"/>
      <c r="D529" s="193"/>
      <c r="E529" s="193"/>
      <c r="F529" s="193"/>
      <c r="G529" s="193"/>
      <c r="H529" s="193"/>
      <c r="I529" s="193"/>
      <c r="J529" s="193"/>
      <c r="K529" s="193"/>
      <c r="L529" s="193"/>
      <c r="M529" s="193"/>
      <c r="N529" s="193"/>
      <c r="O529" s="193"/>
      <c r="P529" s="193"/>
      <c r="Q529" s="193"/>
      <c r="R529" s="193"/>
    </row>
    <row r="530" spans="2:18">
      <c r="B530" s="193"/>
      <c r="C530" s="193"/>
      <c r="D530" s="193"/>
      <c r="E530" s="193"/>
      <c r="F530" s="193"/>
      <c r="G530" s="193"/>
      <c r="H530" s="193"/>
      <c r="I530" s="193"/>
      <c r="J530" s="193"/>
      <c r="K530" s="193"/>
      <c r="L530" s="193"/>
      <c r="M530" s="193"/>
      <c r="N530" s="193"/>
      <c r="O530" s="193"/>
      <c r="P530" s="193"/>
      <c r="Q530" s="193"/>
      <c r="R530" s="193"/>
    </row>
    <row r="531" spans="2:18">
      <c r="B531" s="193"/>
      <c r="C531" s="193"/>
      <c r="D531" s="193"/>
      <c r="E531" s="193"/>
      <c r="F531" s="193"/>
      <c r="G531" s="193"/>
      <c r="H531" s="193"/>
      <c r="I531" s="193"/>
      <c r="J531" s="193"/>
      <c r="K531" s="193"/>
      <c r="L531" s="193"/>
      <c r="M531" s="193"/>
      <c r="N531" s="193"/>
      <c r="O531" s="193"/>
      <c r="P531" s="193"/>
      <c r="Q531" s="193"/>
      <c r="R531" s="193"/>
    </row>
    <row r="532" spans="2:18">
      <c r="B532" s="193"/>
      <c r="C532" s="193"/>
      <c r="D532" s="193"/>
      <c r="E532" s="193"/>
      <c r="F532" s="193"/>
      <c r="G532" s="193"/>
      <c r="H532" s="193"/>
      <c r="I532" s="193"/>
      <c r="J532" s="193"/>
      <c r="K532" s="193"/>
      <c r="L532" s="193"/>
      <c r="M532" s="193"/>
      <c r="N532" s="193"/>
      <c r="O532" s="193"/>
      <c r="P532" s="193"/>
      <c r="Q532" s="193"/>
      <c r="R532" s="193"/>
    </row>
    <row r="533" spans="2:18">
      <c r="B533" s="193"/>
      <c r="C533" s="193"/>
      <c r="D533" s="193"/>
      <c r="E533" s="193"/>
      <c r="F533" s="193"/>
      <c r="G533" s="193"/>
      <c r="H533" s="193"/>
      <c r="I533" s="193"/>
      <c r="J533" s="193"/>
      <c r="K533" s="193"/>
      <c r="L533" s="193"/>
      <c r="M533" s="193"/>
      <c r="N533" s="193"/>
      <c r="O533" s="193"/>
      <c r="P533" s="193"/>
      <c r="Q533" s="193"/>
      <c r="R533" s="193"/>
    </row>
    <row r="534" spans="2:18">
      <c r="B534" s="193"/>
      <c r="C534" s="193"/>
      <c r="D534" s="193"/>
      <c r="E534" s="193"/>
      <c r="F534" s="193"/>
      <c r="G534" s="193"/>
      <c r="H534" s="193"/>
      <c r="I534" s="193"/>
      <c r="J534" s="193"/>
      <c r="K534" s="193"/>
      <c r="L534" s="193"/>
      <c r="M534" s="193"/>
      <c r="N534" s="193"/>
      <c r="O534" s="193"/>
      <c r="P534" s="193"/>
      <c r="Q534" s="193"/>
      <c r="R534" s="193"/>
    </row>
    <row r="535" spans="2:18">
      <c r="B535" s="193"/>
      <c r="C535" s="193"/>
      <c r="D535" s="193"/>
      <c r="E535" s="193"/>
      <c r="F535" s="193"/>
      <c r="G535" s="193"/>
      <c r="H535" s="193"/>
      <c r="I535" s="193"/>
      <c r="J535" s="193"/>
      <c r="K535" s="193"/>
      <c r="L535" s="193"/>
      <c r="M535" s="193"/>
      <c r="N535" s="193"/>
      <c r="O535" s="193"/>
      <c r="P535" s="193"/>
      <c r="Q535" s="193"/>
      <c r="R535" s="193"/>
    </row>
    <row r="536" spans="2:18">
      <c r="B536" s="193"/>
      <c r="C536" s="193"/>
      <c r="D536" s="193"/>
      <c r="E536" s="193"/>
      <c r="F536" s="193"/>
      <c r="G536" s="193"/>
      <c r="H536" s="193"/>
      <c r="I536" s="193"/>
      <c r="J536" s="193"/>
      <c r="K536" s="193"/>
      <c r="L536" s="193"/>
      <c r="M536" s="193"/>
      <c r="N536" s="193"/>
      <c r="O536" s="193"/>
      <c r="P536" s="193"/>
      <c r="Q536" s="193"/>
      <c r="R536" s="193"/>
    </row>
    <row r="537" spans="2:18">
      <c r="B537" s="193"/>
      <c r="C537" s="193"/>
      <c r="D537" s="193"/>
      <c r="E537" s="193"/>
      <c r="F537" s="193"/>
      <c r="G537" s="193"/>
      <c r="H537" s="193"/>
      <c r="I537" s="193"/>
      <c r="J537" s="193"/>
      <c r="K537" s="193"/>
      <c r="L537" s="193"/>
      <c r="M537" s="193"/>
      <c r="N537" s="193"/>
      <c r="O537" s="193"/>
      <c r="P537" s="193"/>
      <c r="Q537" s="193"/>
      <c r="R537" s="193"/>
    </row>
    <row r="538" spans="2:18">
      <c r="B538" s="193"/>
      <c r="C538" s="193"/>
      <c r="D538" s="193"/>
      <c r="E538" s="193"/>
      <c r="F538" s="193"/>
      <c r="G538" s="193"/>
      <c r="H538" s="193"/>
      <c r="I538" s="193"/>
      <c r="J538" s="193"/>
      <c r="K538" s="193"/>
      <c r="L538" s="193"/>
      <c r="M538" s="193"/>
      <c r="N538" s="193"/>
      <c r="O538" s="193"/>
      <c r="P538" s="193"/>
      <c r="Q538" s="193"/>
      <c r="R538" s="193"/>
    </row>
    <row r="539" spans="2:18">
      <c r="B539" s="193"/>
      <c r="C539" s="193"/>
      <c r="D539" s="193"/>
      <c r="E539" s="193"/>
      <c r="F539" s="193"/>
      <c r="G539" s="193"/>
      <c r="H539" s="193"/>
      <c r="I539" s="193"/>
      <c r="J539" s="193"/>
      <c r="K539" s="193"/>
      <c r="L539" s="193"/>
      <c r="M539" s="193"/>
      <c r="N539" s="193"/>
      <c r="O539" s="193"/>
      <c r="P539" s="193"/>
      <c r="Q539" s="193"/>
      <c r="R539" s="193"/>
    </row>
    <row r="540" spans="2:18">
      <c r="B540" s="193"/>
      <c r="C540" s="193"/>
      <c r="D540" s="193"/>
      <c r="E540" s="193"/>
      <c r="F540" s="193"/>
      <c r="G540" s="193"/>
      <c r="H540" s="193"/>
      <c r="I540" s="193"/>
      <c r="J540" s="193"/>
      <c r="K540" s="193"/>
      <c r="L540" s="193"/>
      <c r="M540" s="193"/>
      <c r="N540" s="193"/>
      <c r="O540" s="193"/>
      <c r="P540" s="193"/>
      <c r="Q540" s="193"/>
      <c r="R540" s="193"/>
    </row>
    <row r="541" spans="2:18">
      <c r="B541" s="193"/>
      <c r="C541" s="193"/>
      <c r="D541" s="193"/>
      <c r="E541" s="193"/>
      <c r="F541" s="193"/>
      <c r="G541" s="193"/>
      <c r="H541" s="193"/>
      <c r="I541" s="193"/>
      <c r="J541" s="193"/>
      <c r="K541" s="193"/>
      <c r="L541" s="193"/>
      <c r="M541" s="193"/>
      <c r="N541" s="193"/>
      <c r="O541" s="193"/>
      <c r="P541" s="193"/>
      <c r="Q541" s="193"/>
      <c r="R541" s="193"/>
    </row>
    <row r="542" spans="2:18">
      <c r="B542" s="193"/>
      <c r="C542" s="193"/>
      <c r="D542" s="193"/>
      <c r="E542" s="193"/>
      <c r="F542" s="193"/>
      <c r="G542" s="193"/>
      <c r="H542" s="193"/>
      <c r="I542" s="193"/>
      <c r="J542" s="193"/>
      <c r="K542" s="193"/>
      <c r="L542" s="193"/>
      <c r="M542" s="193"/>
      <c r="N542" s="193"/>
      <c r="O542" s="193"/>
      <c r="P542" s="193"/>
      <c r="Q542" s="193"/>
      <c r="R542" s="193"/>
    </row>
    <row r="543" spans="2:18">
      <c r="B543" s="193"/>
      <c r="C543" s="193"/>
      <c r="D543" s="193"/>
      <c r="E543" s="193"/>
      <c r="F543" s="193"/>
      <c r="G543" s="193"/>
      <c r="H543" s="193"/>
      <c r="I543" s="193"/>
      <c r="J543" s="193"/>
      <c r="K543" s="193"/>
      <c r="L543" s="193"/>
      <c r="M543" s="193"/>
      <c r="N543" s="193"/>
      <c r="O543" s="193"/>
      <c r="P543" s="193"/>
      <c r="Q543" s="193"/>
      <c r="R543" s="193"/>
    </row>
    <row r="544" spans="2:18">
      <c r="B544" s="193"/>
      <c r="C544" s="193"/>
      <c r="D544" s="193"/>
      <c r="E544" s="193"/>
      <c r="F544" s="193"/>
      <c r="G544" s="193"/>
      <c r="H544" s="193"/>
      <c r="I544" s="193"/>
      <c r="J544" s="193"/>
      <c r="K544" s="193"/>
      <c r="L544" s="193"/>
      <c r="M544" s="193"/>
      <c r="N544" s="193"/>
      <c r="O544" s="193"/>
      <c r="P544" s="193"/>
      <c r="Q544" s="193"/>
      <c r="R544" s="193"/>
    </row>
    <row r="545" spans="2:18">
      <c r="B545" s="193"/>
      <c r="C545" s="193"/>
      <c r="D545" s="193"/>
      <c r="E545" s="193"/>
      <c r="F545" s="193"/>
      <c r="G545" s="193"/>
      <c r="H545" s="193"/>
      <c r="I545" s="193"/>
      <c r="J545" s="193"/>
      <c r="K545" s="193"/>
      <c r="L545" s="193"/>
      <c r="M545" s="193"/>
      <c r="N545" s="193"/>
      <c r="O545" s="193"/>
      <c r="P545" s="193"/>
      <c r="Q545" s="193"/>
      <c r="R545" s="193"/>
    </row>
    <row r="546" spans="2:18">
      <c r="B546" s="193"/>
      <c r="C546" s="193"/>
      <c r="D546" s="193"/>
      <c r="E546" s="193"/>
      <c r="F546" s="193"/>
      <c r="G546" s="193"/>
      <c r="H546" s="193"/>
      <c r="I546" s="193"/>
      <c r="J546" s="193"/>
      <c r="K546" s="193"/>
      <c r="L546" s="193"/>
      <c r="M546" s="193"/>
      <c r="N546" s="193"/>
      <c r="O546" s="193"/>
      <c r="P546" s="193"/>
      <c r="Q546" s="193"/>
      <c r="R546" s="193"/>
    </row>
    <row r="547" spans="2:18">
      <c r="B547" s="193"/>
      <c r="C547" s="193"/>
      <c r="D547" s="193"/>
      <c r="E547" s="193"/>
      <c r="F547" s="193"/>
      <c r="G547" s="193"/>
      <c r="H547" s="193"/>
      <c r="I547" s="193"/>
      <c r="J547" s="193"/>
      <c r="K547" s="193"/>
      <c r="L547" s="193"/>
      <c r="M547" s="193"/>
      <c r="N547" s="193"/>
      <c r="O547" s="193"/>
      <c r="P547" s="193"/>
      <c r="Q547" s="193"/>
      <c r="R547" s="193"/>
    </row>
    <row r="548" spans="2:18">
      <c r="B548" s="193"/>
      <c r="C548" s="193"/>
      <c r="D548" s="193"/>
      <c r="E548" s="193"/>
      <c r="F548" s="193"/>
      <c r="G548" s="193"/>
      <c r="H548" s="193"/>
      <c r="I548" s="193"/>
      <c r="J548" s="193"/>
      <c r="K548" s="193"/>
      <c r="L548" s="193"/>
      <c r="M548" s="193"/>
      <c r="N548" s="193"/>
      <c r="O548" s="193"/>
      <c r="P548" s="193"/>
      <c r="Q548" s="193"/>
      <c r="R548" s="193"/>
    </row>
    <row r="549" spans="2:18">
      <c r="B549" s="193"/>
      <c r="C549" s="193"/>
      <c r="D549" s="193"/>
      <c r="E549" s="193"/>
      <c r="F549" s="193"/>
      <c r="G549" s="193"/>
      <c r="H549" s="193"/>
      <c r="I549" s="193"/>
      <c r="J549" s="193"/>
      <c r="K549" s="193"/>
      <c r="L549" s="193"/>
      <c r="M549" s="193"/>
      <c r="N549" s="193"/>
      <c r="O549" s="193"/>
      <c r="P549" s="193"/>
      <c r="Q549" s="193"/>
      <c r="R549" s="193"/>
    </row>
    <row r="550" spans="2:18">
      <c r="B550" s="193"/>
      <c r="C550" s="193"/>
      <c r="D550" s="193"/>
      <c r="E550" s="193"/>
      <c r="F550" s="193"/>
      <c r="G550" s="193"/>
      <c r="H550" s="193"/>
      <c r="I550" s="193"/>
      <c r="J550" s="193"/>
      <c r="K550" s="193"/>
      <c r="L550" s="193"/>
      <c r="M550" s="193"/>
      <c r="N550" s="193"/>
      <c r="O550" s="193"/>
      <c r="P550" s="193"/>
      <c r="Q550" s="193"/>
      <c r="R550" s="193"/>
    </row>
    <row r="551" spans="2:18">
      <c r="B551" s="193"/>
      <c r="C551" s="193"/>
      <c r="D551" s="193"/>
      <c r="E551" s="193"/>
      <c r="F551" s="193"/>
      <c r="G551" s="193"/>
      <c r="H551" s="193"/>
      <c r="I551" s="193"/>
      <c r="J551" s="193"/>
      <c r="K551" s="193"/>
      <c r="L551" s="193"/>
      <c r="M551" s="193"/>
      <c r="N551" s="193"/>
      <c r="O551" s="193"/>
      <c r="P551" s="193"/>
      <c r="Q551" s="193"/>
      <c r="R551" s="193"/>
    </row>
    <row r="552" spans="2:18">
      <c r="B552" s="193"/>
      <c r="C552" s="193"/>
      <c r="D552" s="193"/>
      <c r="E552" s="193"/>
      <c r="F552" s="193"/>
      <c r="G552" s="193"/>
      <c r="H552" s="193"/>
      <c r="I552" s="193"/>
      <c r="J552" s="193"/>
      <c r="K552" s="193"/>
      <c r="L552" s="193"/>
      <c r="M552" s="193"/>
      <c r="N552" s="193"/>
      <c r="O552" s="193"/>
      <c r="P552" s="193"/>
      <c r="Q552" s="193"/>
      <c r="R552" s="193"/>
    </row>
    <row r="553" spans="2:18">
      <c r="B553" s="193"/>
      <c r="C553" s="193"/>
      <c r="D553" s="193"/>
      <c r="E553" s="193"/>
      <c r="F553" s="193"/>
      <c r="G553" s="193"/>
      <c r="H553" s="193"/>
      <c r="I553" s="193"/>
      <c r="J553" s="193"/>
      <c r="K553" s="193"/>
      <c r="L553" s="193"/>
      <c r="M553" s="193"/>
      <c r="N553" s="193"/>
      <c r="O553" s="193"/>
      <c r="P553" s="193"/>
      <c r="Q553" s="193"/>
      <c r="R553" s="193"/>
    </row>
    <row r="554" spans="2:18">
      <c r="B554" s="193"/>
      <c r="C554" s="193"/>
      <c r="D554" s="193"/>
      <c r="E554" s="193"/>
      <c r="F554" s="193"/>
      <c r="G554" s="193"/>
      <c r="H554" s="193"/>
      <c r="I554" s="193"/>
      <c r="J554" s="193"/>
      <c r="K554" s="193"/>
      <c r="L554" s="193"/>
      <c r="M554" s="193"/>
      <c r="N554" s="193"/>
      <c r="O554" s="193"/>
      <c r="P554" s="193"/>
      <c r="Q554" s="193"/>
      <c r="R554" s="193"/>
    </row>
    <row r="555" spans="2:18">
      <c r="B555" s="193"/>
      <c r="C555" s="193"/>
      <c r="D555" s="193"/>
      <c r="E555" s="193"/>
      <c r="F555" s="193"/>
      <c r="G555" s="193"/>
      <c r="H555" s="193"/>
      <c r="I555" s="193"/>
      <c r="J555" s="193"/>
      <c r="K555" s="193"/>
      <c r="L555" s="193"/>
      <c r="M555" s="193"/>
      <c r="N555" s="193"/>
      <c r="O555" s="193"/>
      <c r="P555" s="193"/>
      <c r="Q555" s="193"/>
      <c r="R555" s="193"/>
    </row>
    <row r="556" spans="2:18">
      <c r="B556" s="193"/>
      <c r="C556" s="193"/>
      <c r="D556" s="193"/>
      <c r="E556" s="193"/>
      <c r="F556" s="193"/>
      <c r="G556" s="193"/>
      <c r="H556" s="193"/>
      <c r="I556" s="193"/>
      <c r="J556" s="193"/>
      <c r="K556" s="193"/>
      <c r="L556" s="193"/>
      <c r="M556" s="193"/>
      <c r="N556" s="193"/>
      <c r="O556" s="193"/>
      <c r="P556" s="193"/>
      <c r="Q556" s="193"/>
      <c r="R556" s="193"/>
    </row>
    <row r="557" spans="2:18">
      <c r="B557" s="193"/>
      <c r="C557" s="193"/>
      <c r="D557" s="193"/>
      <c r="E557" s="193"/>
      <c r="F557" s="193"/>
      <c r="G557" s="193"/>
      <c r="H557" s="193"/>
      <c r="I557" s="193"/>
      <c r="J557" s="193"/>
      <c r="K557" s="193"/>
      <c r="L557" s="193"/>
      <c r="M557" s="193"/>
      <c r="N557" s="193"/>
      <c r="O557" s="193"/>
      <c r="P557" s="193"/>
      <c r="Q557" s="193"/>
      <c r="R557" s="193"/>
    </row>
    <row r="558" spans="2:18">
      <c r="B558" s="193"/>
      <c r="C558" s="193"/>
      <c r="D558" s="193"/>
      <c r="E558" s="193"/>
      <c r="F558" s="193"/>
      <c r="G558" s="193"/>
      <c r="H558" s="193"/>
      <c r="I558" s="193"/>
      <c r="J558" s="193"/>
      <c r="K558" s="193"/>
      <c r="L558" s="193"/>
      <c r="M558" s="193"/>
      <c r="N558" s="193"/>
      <c r="O558" s="193"/>
      <c r="P558" s="193"/>
      <c r="Q558" s="193"/>
      <c r="R558" s="193"/>
    </row>
    <row r="559" spans="2:18">
      <c r="B559" s="193"/>
      <c r="C559" s="193"/>
      <c r="D559" s="193"/>
      <c r="E559" s="193"/>
      <c r="F559" s="193"/>
      <c r="G559" s="193"/>
      <c r="H559" s="193"/>
      <c r="I559" s="193"/>
      <c r="J559" s="193"/>
      <c r="K559" s="193"/>
      <c r="L559" s="193"/>
      <c r="M559" s="193"/>
      <c r="N559" s="193"/>
      <c r="O559" s="193"/>
      <c r="P559" s="193"/>
      <c r="Q559" s="193"/>
      <c r="R559" s="193"/>
    </row>
    <row r="560" spans="2:18">
      <c r="B560" s="193"/>
      <c r="C560" s="193"/>
      <c r="D560" s="193"/>
      <c r="E560" s="193"/>
      <c r="F560" s="193"/>
      <c r="G560" s="193"/>
      <c r="H560" s="193"/>
      <c r="I560" s="193"/>
      <c r="J560" s="193"/>
      <c r="K560" s="193"/>
      <c r="L560" s="193"/>
      <c r="M560" s="193"/>
      <c r="N560" s="193"/>
      <c r="O560" s="193"/>
      <c r="P560" s="193"/>
      <c r="Q560" s="193"/>
      <c r="R560" s="193"/>
    </row>
    <row r="561" spans="2:18">
      <c r="B561" s="193"/>
      <c r="C561" s="193"/>
      <c r="D561" s="193"/>
      <c r="E561" s="193"/>
      <c r="F561" s="193"/>
      <c r="G561" s="193"/>
      <c r="H561" s="193"/>
      <c r="I561" s="193"/>
      <c r="J561" s="193"/>
      <c r="K561" s="193"/>
      <c r="L561" s="193"/>
      <c r="M561" s="193"/>
      <c r="N561" s="193"/>
      <c r="O561" s="193"/>
      <c r="P561" s="193"/>
      <c r="Q561" s="193"/>
      <c r="R561" s="193"/>
    </row>
    <row r="562" spans="2:18">
      <c r="B562" s="193"/>
      <c r="C562" s="193"/>
      <c r="D562" s="193"/>
      <c r="E562" s="193"/>
      <c r="F562" s="193"/>
      <c r="G562" s="193"/>
      <c r="H562" s="193"/>
      <c r="I562" s="193"/>
      <c r="J562" s="193"/>
      <c r="K562" s="193"/>
      <c r="L562" s="193"/>
      <c r="M562" s="193"/>
      <c r="N562" s="193"/>
      <c r="O562" s="193"/>
      <c r="P562" s="193"/>
      <c r="Q562" s="193"/>
      <c r="R562" s="193"/>
    </row>
  </sheetData>
  <pageMargins left="0.23622047244094491" right="7.874015748031496E-2" top="0.94488188976377963" bottom="0.47244094488188981" header="0.51181102362204722" footer="0.51181102362204722"/>
  <pageSetup paperSize="9" scale="54" firstPageNumber="8" fitToHeight="0" orientation="portrait" useFirstPageNumber="1" r:id="rId1"/>
  <headerFooter alignWithMargins="0">
    <oddFooter>&amp;L&amp;G&amp;CPage &amp;P de 13&amp;R&amp;D</oddFooter>
  </headerFooter>
  <rowBreaks count="2" manualBreakCount="2">
    <brk id="46" max="14" man="1"/>
    <brk id="97" max="14"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90625" defaultRowHeight="14.5" outlineLevelRow="1"/>
  <cols>
    <col min="1" max="1" width="13.36328125" style="41" customWidth="1"/>
    <col min="2" max="2" width="60.54296875" style="41" bestFit="1" customWidth="1"/>
    <col min="3" max="7" width="41" style="41" customWidth="1"/>
    <col min="8" max="8" width="7.36328125" style="41" customWidth="1"/>
    <col min="9" max="9" width="92" style="41" customWidth="1"/>
    <col min="10" max="11" width="47.6328125" style="41" customWidth="1"/>
    <col min="12" max="12" width="7.36328125" style="41" customWidth="1"/>
    <col min="13" max="13" width="25.6328125" style="41" customWidth="1"/>
    <col min="14" max="14" width="25.6328125" style="39" customWidth="1"/>
    <col min="15" max="16384" width="8.90625" style="71"/>
  </cols>
  <sheetData>
    <row r="1" spans="1:13" ht="45" customHeight="1">
      <c r="A1" s="639" t="s">
        <v>1699</v>
      </c>
      <c r="B1" s="639"/>
    </row>
    <row r="2" spans="1:13" ht="31">
      <c r="A2" s="167" t="s">
        <v>1698</v>
      </c>
      <c r="B2" s="167"/>
      <c r="C2" s="39"/>
      <c r="D2" s="39"/>
      <c r="E2" s="39"/>
      <c r="F2" s="176" t="s">
        <v>1730</v>
      </c>
      <c r="G2" s="74"/>
      <c r="H2" s="39"/>
      <c r="I2" s="38"/>
      <c r="J2" s="39"/>
      <c r="K2" s="39"/>
      <c r="L2" s="39"/>
      <c r="M2" s="39"/>
    </row>
    <row r="3" spans="1:13" ht="15" thickBot="1">
      <c r="A3" s="39"/>
      <c r="B3" s="40"/>
      <c r="C3" s="40"/>
      <c r="D3" s="39"/>
      <c r="E3" s="39"/>
      <c r="F3" s="39"/>
      <c r="G3" s="39"/>
      <c r="H3" s="39"/>
      <c r="L3" s="39"/>
      <c r="M3" s="39"/>
    </row>
    <row r="4" spans="1:13" ht="19" thickBot="1">
      <c r="A4" s="42"/>
      <c r="B4" s="43" t="s">
        <v>45</v>
      </c>
      <c r="C4" s="44" t="s">
        <v>189</v>
      </c>
      <c r="D4" s="42"/>
      <c r="E4" s="42"/>
      <c r="F4" s="39"/>
      <c r="G4" s="39"/>
      <c r="H4" s="39"/>
      <c r="I4" s="52" t="s">
        <v>1691</v>
      </c>
      <c r="J4" s="98" t="s">
        <v>1365</v>
      </c>
      <c r="L4" s="39"/>
      <c r="M4" s="39"/>
    </row>
    <row r="5" spans="1:13" ht="15" thickBot="1">
      <c r="H5" s="39"/>
      <c r="I5" s="118" t="s">
        <v>1367</v>
      </c>
      <c r="J5" s="41" t="s">
        <v>1368</v>
      </c>
      <c r="L5" s="39"/>
      <c r="M5" s="39"/>
    </row>
    <row r="6" spans="1:13" ht="18.5">
      <c r="A6" s="45"/>
      <c r="B6" s="46" t="s">
        <v>1595</v>
      </c>
      <c r="C6" s="45"/>
      <c r="E6" s="47"/>
      <c r="F6" s="47"/>
      <c r="G6" s="47"/>
      <c r="H6" s="39"/>
      <c r="I6" s="118" t="s">
        <v>1370</v>
      </c>
      <c r="J6" s="41" t="s">
        <v>1371</v>
      </c>
      <c r="L6" s="39"/>
      <c r="M6" s="39"/>
    </row>
    <row r="7" spans="1:13">
      <c r="B7" s="49" t="s">
        <v>1697</v>
      </c>
      <c r="H7" s="39"/>
      <c r="I7" s="118" t="s">
        <v>1373</v>
      </c>
      <c r="J7" s="41" t="s">
        <v>1374</v>
      </c>
      <c r="L7" s="39"/>
      <c r="M7" s="39"/>
    </row>
    <row r="8" spans="1:13">
      <c r="B8" s="49" t="s">
        <v>1608</v>
      </c>
      <c r="H8" s="39"/>
      <c r="I8" s="118" t="s">
        <v>1689</v>
      </c>
      <c r="J8" s="41" t="s">
        <v>1690</v>
      </c>
      <c r="L8" s="39"/>
      <c r="M8" s="39"/>
    </row>
    <row r="9" spans="1:13" ht="15" thickBot="1">
      <c r="B9" s="50" t="s">
        <v>1630</v>
      </c>
      <c r="H9" s="39"/>
      <c r="L9" s="39"/>
      <c r="M9" s="39"/>
    </row>
    <row r="10" spans="1:13">
      <c r="B10" s="51"/>
      <c r="H10" s="39"/>
      <c r="I10" s="119" t="s">
        <v>1693</v>
      </c>
      <c r="L10" s="39"/>
      <c r="M10" s="39"/>
    </row>
    <row r="11" spans="1:13">
      <c r="B11" s="51"/>
      <c r="H11" s="39"/>
      <c r="I11" s="119" t="s">
        <v>1695</v>
      </c>
      <c r="L11" s="39"/>
      <c r="M11" s="39"/>
    </row>
    <row r="12" spans="1:13" ht="37">
      <c r="A12" s="52" t="s">
        <v>55</v>
      </c>
      <c r="B12" s="52" t="s">
        <v>1679</v>
      </c>
      <c r="C12" s="53"/>
      <c r="D12" s="53"/>
      <c r="E12" s="53"/>
      <c r="F12" s="53"/>
      <c r="G12" s="53"/>
      <c r="H12" s="39"/>
      <c r="L12" s="39"/>
      <c r="M12" s="39"/>
    </row>
    <row r="13" spans="1:13" ht="15" customHeight="1">
      <c r="A13" s="60"/>
      <c r="B13" s="61" t="s">
        <v>1607</v>
      </c>
      <c r="C13" s="60" t="s">
        <v>1678</v>
      </c>
      <c r="D13" s="60" t="s">
        <v>1692</v>
      </c>
      <c r="E13" s="62"/>
      <c r="F13" s="63"/>
      <c r="G13" s="63"/>
      <c r="H13" s="39"/>
      <c r="L13" s="39"/>
      <c r="M13" s="39"/>
    </row>
    <row r="14" spans="1:13">
      <c r="A14" s="41" t="s">
        <v>1596</v>
      </c>
      <c r="B14" s="58" t="s">
        <v>1561</v>
      </c>
      <c r="C14" s="115" t="s">
        <v>2253</v>
      </c>
      <c r="D14" s="115" t="s">
        <v>2254</v>
      </c>
      <c r="E14" s="47"/>
      <c r="F14" s="47"/>
      <c r="G14" s="47"/>
      <c r="H14" s="39"/>
      <c r="L14" s="39"/>
      <c r="M14" s="39"/>
    </row>
    <row r="15" spans="1:13">
      <c r="A15" s="41" t="s">
        <v>1597</v>
      </c>
      <c r="B15" s="58" t="s">
        <v>457</v>
      </c>
      <c r="C15" s="41" t="s">
        <v>2253</v>
      </c>
      <c r="D15" s="41" t="s">
        <v>2254</v>
      </c>
      <c r="E15" s="47"/>
      <c r="F15" s="47"/>
      <c r="G15" s="47"/>
      <c r="H15" s="39"/>
      <c r="L15" s="39"/>
      <c r="M15" s="39"/>
    </row>
    <row r="16" spans="1:13">
      <c r="A16" s="41" t="s">
        <v>1598</v>
      </c>
      <c r="B16" s="58" t="s">
        <v>1562</v>
      </c>
      <c r="C16" s="41" t="s">
        <v>57</v>
      </c>
      <c r="D16" s="41" t="s">
        <v>57</v>
      </c>
      <c r="E16" s="47"/>
      <c r="F16" s="47"/>
      <c r="G16" s="47"/>
      <c r="H16" s="39"/>
      <c r="L16" s="39"/>
      <c r="M16" s="39"/>
    </row>
    <row r="17" spans="1:13">
      <c r="A17" s="41" t="s">
        <v>1599</v>
      </c>
      <c r="B17" s="58" t="s">
        <v>1563</v>
      </c>
      <c r="C17" s="41" t="s">
        <v>57</v>
      </c>
      <c r="D17" s="41" t="s">
        <v>57</v>
      </c>
      <c r="E17" s="47"/>
      <c r="F17" s="47"/>
      <c r="G17" s="47"/>
      <c r="H17" s="39"/>
      <c r="L17" s="39"/>
      <c r="M17" s="39"/>
    </row>
    <row r="18" spans="1:13">
      <c r="A18" s="41" t="s">
        <v>1600</v>
      </c>
      <c r="B18" s="58" t="s">
        <v>1564</v>
      </c>
      <c r="C18" s="41" t="s">
        <v>57</v>
      </c>
      <c r="D18" s="41" t="s">
        <v>57</v>
      </c>
      <c r="E18" s="47"/>
      <c r="F18" s="47"/>
      <c r="G18" s="47"/>
      <c r="H18" s="39"/>
      <c r="L18" s="39"/>
      <c r="M18" s="39"/>
    </row>
    <row r="19" spans="1:13">
      <c r="A19" s="41" t="s">
        <v>1601</v>
      </c>
      <c r="B19" s="58" t="s">
        <v>1565</v>
      </c>
      <c r="C19" s="41" t="s">
        <v>57</v>
      </c>
      <c r="D19" s="41" t="s">
        <v>57</v>
      </c>
      <c r="E19" s="47"/>
      <c r="F19" s="47"/>
      <c r="G19" s="47"/>
      <c r="H19" s="39"/>
      <c r="L19" s="39"/>
      <c r="M19" s="39"/>
    </row>
    <row r="20" spans="1:13">
      <c r="A20" s="41" t="s">
        <v>1602</v>
      </c>
      <c r="B20" s="58" t="s">
        <v>1566</v>
      </c>
      <c r="C20" s="41" t="s">
        <v>2255</v>
      </c>
      <c r="D20" s="41" t="s">
        <v>2256</v>
      </c>
      <c r="E20" s="47"/>
      <c r="F20" s="47"/>
      <c r="G20" s="47"/>
      <c r="H20" s="39"/>
      <c r="L20" s="39"/>
      <c r="M20" s="39"/>
    </row>
    <row r="21" spans="1:13">
      <c r="A21" s="41" t="s">
        <v>1603</v>
      </c>
      <c r="B21" s="58" t="s">
        <v>1567</v>
      </c>
      <c r="C21" s="41" t="s">
        <v>57</v>
      </c>
      <c r="D21" s="41" t="s">
        <v>57</v>
      </c>
      <c r="E21" s="47"/>
      <c r="F21" s="47"/>
      <c r="G21" s="47"/>
      <c r="H21" s="39"/>
      <c r="L21" s="39"/>
      <c r="M21" s="39"/>
    </row>
    <row r="22" spans="1:13">
      <c r="A22" s="41" t="s">
        <v>1604</v>
      </c>
      <c r="B22" s="58" t="s">
        <v>1568</v>
      </c>
      <c r="C22" s="41" t="s">
        <v>57</v>
      </c>
      <c r="D22" s="41" t="s">
        <v>57</v>
      </c>
      <c r="E22" s="47"/>
      <c r="F22" s="47"/>
      <c r="G22" s="47"/>
      <c r="H22" s="39"/>
      <c r="L22" s="39"/>
      <c r="M22" s="39"/>
    </row>
    <row r="23" spans="1:13">
      <c r="A23" s="41" t="s">
        <v>1605</v>
      </c>
      <c r="B23" s="58" t="s">
        <v>1674</v>
      </c>
      <c r="C23" s="41" t="s">
        <v>57</v>
      </c>
      <c r="D23" s="41" t="s">
        <v>57</v>
      </c>
      <c r="E23" s="47"/>
      <c r="F23" s="47"/>
      <c r="G23" s="47"/>
      <c r="H23" s="39"/>
      <c r="L23" s="39"/>
      <c r="M23" s="39"/>
    </row>
    <row r="24" spans="1:13">
      <c r="A24" s="41" t="s">
        <v>1676</v>
      </c>
      <c r="B24" s="58" t="s">
        <v>1675</v>
      </c>
      <c r="C24" s="41" t="s">
        <v>2257</v>
      </c>
      <c r="D24" s="41" t="s">
        <v>57</v>
      </c>
      <c r="E24" s="47"/>
      <c r="F24" s="47"/>
      <c r="G24" s="47"/>
      <c r="H24" s="39"/>
      <c r="L24" s="39"/>
      <c r="M24" s="39"/>
    </row>
    <row r="25" spans="1:13" outlineLevel="1">
      <c r="A25" s="41" t="s">
        <v>1606</v>
      </c>
      <c r="B25" s="56"/>
      <c r="E25" s="47"/>
      <c r="F25" s="47"/>
      <c r="G25" s="47"/>
      <c r="H25" s="39"/>
      <c r="L25" s="39"/>
      <c r="M25" s="39"/>
    </row>
    <row r="26" spans="1:13" outlineLevel="1">
      <c r="A26" s="41" t="s">
        <v>1609</v>
      </c>
      <c r="B26" s="56"/>
      <c r="E26" s="47"/>
      <c r="F26" s="47"/>
      <c r="G26" s="47"/>
      <c r="H26" s="39"/>
      <c r="L26" s="39"/>
      <c r="M26" s="39"/>
    </row>
    <row r="27" spans="1:13" outlineLevel="1">
      <c r="A27" s="41" t="s">
        <v>1610</v>
      </c>
      <c r="B27" s="56"/>
      <c r="E27" s="47"/>
      <c r="F27" s="47"/>
      <c r="G27" s="47"/>
      <c r="H27" s="39"/>
      <c r="L27" s="39"/>
      <c r="M27" s="39"/>
    </row>
    <row r="28" spans="1:13" outlineLevel="1">
      <c r="A28" s="41" t="s">
        <v>1611</v>
      </c>
      <c r="B28" s="56"/>
      <c r="E28" s="47"/>
      <c r="F28" s="47"/>
      <c r="G28" s="47"/>
      <c r="H28" s="39"/>
      <c r="L28" s="39"/>
      <c r="M28" s="39"/>
    </row>
    <row r="29" spans="1:13" outlineLevel="1">
      <c r="A29" s="41" t="s">
        <v>1612</v>
      </c>
      <c r="B29" s="56"/>
      <c r="E29" s="47"/>
      <c r="F29" s="47"/>
      <c r="G29" s="47"/>
      <c r="H29" s="39"/>
      <c r="L29" s="39"/>
      <c r="M29" s="39"/>
    </row>
    <row r="30" spans="1:13" outlineLevel="1">
      <c r="A30" s="41" t="s">
        <v>1613</v>
      </c>
      <c r="B30" s="56"/>
      <c r="E30" s="47"/>
      <c r="F30" s="47"/>
      <c r="G30" s="47"/>
      <c r="H30" s="39"/>
      <c r="L30" s="39"/>
      <c r="M30" s="39"/>
    </row>
    <row r="31" spans="1:13" outlineLevel="1">
      <c r="A31" s="41" t="s">
        <v>1614</v>
      </c>
      <c r="B31" s="56"/>
      <c r="E31" s="47"/>
      <c r="F31" s="47"/>
      <c r="G31" s="47"/>
      <c r="H31" s="39"/>
      <c r="L31" s="39"/>
      <c r="M31" s="39"/>
    </row>
    <row r="32" spans="1:13" outlineLevel="1">
      <c r="A32" s="41" t="s">
        <v>1615</v>
      </c>
      <c r="B32" s="56"/>
      <c r="E32" s="47"/>
      <c r="F32" s="47"/>
      <c r="G32" s="47"/>
      <c r="H32" s="39"/>
      <c r="L32" s="39"/>
      <c r="M32" s="39"/>
    </row>
    <row r="33" spans="1:13" ht="18.5">
      <c r="A33" s="53"/>
      <c r="B33" s="52" t="s">
        <v>1608</v>
      </c>
      <c r="C33" s="53"/>
      <c r="D33" s="53"/>
      <c r="E33" s="53"/>
      <c r="F33" s="53"/>
      <c r="G33" s="53"/>
      <c r="H33" s="39"/>
      <c r="L33" s="39"/>
      <c r="M33" s="39"/>
    </row>
    <row r="34" spans="1:13" ht="15" customHeight="1">
      <c r="A34" s="60"/>
      <c r="B34" s="61" t="s">
        <v>1569</v>
      </c>
      <c r="C34" s="60" t="s">
        <v>1687</v>
      </c>
      <c r="D34" s="60" t="s">
        <v>1692</v>
      </c>
      <c r="E34" s="60" t="s">
        <v>1570</v>
      </c>
      <c r="F34" s="63"/>
      <c r="G34" s="63"/>
      <c r="H34" s="39"/>
      <c r="L34" s="39"/>
      <c r="M34" s="39"/>
    </row>
    <row r="35" spans="1:13">
      <c r="A35" s="41" t="s">
        <v>1631</v>
      </c>
      <c r="B35" s="115" t="s">
        <v>1672</v>
      </c>
      <c r="C35" s="115" t="s">
        <v>1688</v>
      </c>
      <c r="D35" s="115" t="s">
        <v>1673</v>
      </c>
      <c r="E35" s="115" t="s">
        <v>1671</v>
      </c>
      <c r="F35" s="116"/>
      <c r="G35" s="116"/>
      <c r="H35" s="39"/>
      <c r="L35" s="39"/>
      <c r="M35" s="39"/>
    </row>
    <row r="36" spans="1:13">
      <c r="A36" s="41" t="s">
        <v>1632</v>
      </c>
      <c r="B36" s="58" t="s">
        <v>1571</v>
      </c>
      <c r="C36" s="41" t="s">
        <v>57</v>
      </c>
      <c r="D36" s="41" t="s">
        <v>57</v>
      </c>
      <c r="E36" s="41" t="s">
        <v>57</v>
      </c>
      <c r="H36" s="39"/>
      <c r="L36" s="39"/>
      <c r="M36" s="39"/>
    </row>
    <row r="37" spans="1:13">
      <c r="A37" s="41" t="s">
        <v>1633</v>
      </c>
      <c r="B37" s="58" t="s">
        <v>1572</v>
      </c>
      <c r="C37" s="41" t="s">
        <v>57</v>
      </c>
      <c r="D37" s="41" t="s">
        <v>57</v>
      </c>
      <c r="E37" s="41" t="s">
        <v>57</v>
      </c>
      <c r="H37" s="39"/>
      <c r="L37" s="39"/>
      <c r="M37" s="39"/>
    </row>
    <row r="38" spans="1:13">
      <c r="A38" s="41" t="s">
        <v>1634</v>
      </c>
      <c r="B38" s="58" t="s">
        <v>1573</v>
      </c>
      <c r="C38" s="41" t="s">
        <v>57</v>
      </c>
      <c r="D38" s="41" t="s">
        <v>57</v>
      </c>
      <c r="E38" s="41" t="s">
        <v>57</v>
      </c>
      <c r="H38" s="39"/>
      <c r="L38" s="39"/>
      <c r="M38" s="39"/>
    </row>
    <row r="39" spans="1:13">
      <c r="A39" s="41" t="s">
        <v>1635</v>
      </c>
      <c r="B39" s="58" t="s">
        <v>1574</v>
      </c>
      <c r="C39" s="41" t="s">
        <v>57</v>
      </c>
      <c r="D39" s="41" t="s">
        <v>57</v>
      </c>
      <c r="E39" s="41" t="s">
        <v>57</v>
      </c>
      <c r="H39" s="39"/>
      <c r="L39" s="39"/>
      <c r="M39" s="39"/>
    </row>
    <row r="40" spans="1:13">
      <c r="A40" s="41" t="s">
        <v>1636</v>
      </c>
      <c r="B40" s="58" t="s">
        <v>1575</v>
      </c>
      <c r="C40" s="41" t="s">
        <v>57</v>
      </c>
      <c r="D40" s="41" t="s">
        <v>57</v>
      </c>
      <c r="E40" s="41" t="s">
        <v>57</v>
      </c>
      <c r="H40" s="39"/>
      <c r="L40" s="39"/>
      <c r="M40" s="39"/>
    </row>
    <row r="41" spans="1:13">
      <c r="A41" s="41" t="s">
        <v>1637</v>
      </c>
      <c r="B41" s="58" t="s">
        <v>1576</v>
      </c>
      <c r="C41" s="41" t="s">
        <v>57</v>
      </c>
      <c r="D41" s="41" t="s">
        <v>57</v>
      </c>
      <c r="E41" s="41" t="s">
        <v>57</v>
      </c>
      <c r="H41" s="39"/>
      <c r="L41" s="39"/>
      <c r="M41" s="39"/>
    </row>
    <row r="42" spans="1:13">
      <c r="A42" s="41" t="s">
        <v>1638</v>
      </c>
      <c r="B42" s="58" t="s">
        <v>1577</v>
      </c>
      <c r="C42" s="41" t="s">
        <v>57</v>
      </c>
      <c r="D42" s="41" t="s">
        <v>57</v>
      </c>
      <c r="E42" s="41" t="s">
        <v>57</v>
      </c>
      <c r="H42" s="39"/>
      <c r="L42" s="39"/>
      <c r="M42" s="39"/>
    </row>
    <row r="43" spans="1:13">
      <c r="A43" s="41" t="s">
        <v>1639</v>
      </c>
      <c r="B43" s="58" t="s">
        <v>1578</v>
      </c>
      <c r="C43" s="41" t="s">
        <v>57</v>
      </c>
      <c r="D43" s="41" t="s">
        <v>57</v>
      </c>
      <c r="E43" s="41" t="s">
        <v>57</v>
      </c>
      <c r="H43" s="39"/>
      <c r="L43" s="39"/>
      <c r="M43" s="39"/>
    </row>
    <row r="44" spans="1:13">
      <c r="A44" s="41" t="s">
        <v>1640</v>
      </c>
      <c r="B44" s="58" t="s">
        <v>1579</v>
      </c>
      <c r="C44" s="41" t="s">
        <v>57</v>
      </c>
      <c r="D44" s="41" t="s">
        <v>57</v>
      </c>
      <c r="E44" s="41" t="s">
        <v>57</v>
      </c>
      <c r="H44" s="39"/>
      <c r="L44" s="39"/>
      <c r="M44" s="39"/>
    </row>
    <row r="45" spans="1:13">
      <c r="A45" s="41" t="s">
        <v>1641</v>
      </c>
      <c r="B45" s="58" t="s">
        <v>1580</v>
      </c>
      <c r="C45" s="41" t="s">
        <v>57</v>
      </c>
      <c r="D45" s="41" t="s">
        <v>57</v>
      </c>
      <c r="E45" s="41" t="s">
        <v>57</v>
      </c>
      <c r="H45" s="39"/>
      <c r="L45" s="39"/>
      <c r="M45" s="39"/>
    </row>
    <row r="46" spans="1:13">
      <c r="A46" s="41" t="s">
        <v>1642</v>
      </c>
      <c r="B46" s="58" t="s">
        <v>1581</v>
      </c>
      <c r="C46" s="41" t="s">
        <v>57</v>
      </c>
      <c r="D46" s="41" t="s">
        <v>57</v>
      </c>
      <c r="E46" s="41" t="s">
        <v>57</v>
      </c>
      <c r="H46" s="39"/>
      <c r="L46" s="39"/>
      <c r="M46" s="39"/>
    </row>
    <row r="47" spans="1:13">
      <c r="A47" s="41" t="s">
        <v>1643</v>
      </c>
      <c r="B47" s="58" t="s">
        <v>1582</v>
      </c>
      <c r="C47" s="41" t="s">
        <v>57</v>
      </c>
      <c r="D47" s="41" t="s">
        <v>57</v>
      </c>
      <c r="E47" s="41" t="s">
        <v>57</v>
      </c>
      <c r="H47" s="39"/>
      <c r="L47" s="39"/>
      <c r="M47" s="39"/>
    </row>
    <row r="48" spans="1:13">
      <c r="A48" s="41" t="s">
        <v>1644</v>
      </c>
      <c r="B48" s="58" t="s">
        <v>1583</v>
      </c>
      <c r="C48" s="41" t="s">
        <v>57</v>
      </c>
      <c r="D48" s="41" t="s">
        <v>57</v>
      </c>
      <c r="E48" s="41" t="s">
        <v>57</v>
      </c>
      <c r="H48" s="39"/>
      <c r="L48" s="39"/>
      <c r="M48" s="39"/>
    </row>
    <row r="49" spans="1:13">
      <c r="A49" s="41" t="s">
        <v>1645</v>
      </c>
      <c r="B49" s="58" t="s">
        <v>1584</v>
      </c>
      <c r="C49" s="41" t="s">
        <v>57</v>
      </c>
      <c r="D49" s="41" t="s">
        <v>57</v>
      </c>
      <c r="E49" s="41" t="s">
        <v>57</v>
      </c>
      <c r="H49" s="39"/>
      <c r="L49" s="39"/>
      <c r="M49" s="39"/>
    </row>
    <row r="50" spans="1:13">
      <c r="A50" s="41" t="s">
        <v>1646</v>
      </c>
      <c r="B50" s="58" t="s">
        <v>1585</v>
      </c>
      <c r="C50" s="41" t="s">
        <v>57</v>
      </c>
      <c r="D50" s="41" t="s">
        <v>57</v>
      </c>
      <c r="E50" s="41" t="s">
        <v>57</v>
      </c>
      <c r="H50" s="39"/>
      <c r="L50" s="39"/>
      <c r="M50" s="39"/>
    </row>
    <row r="51" spans="1:13">
      <c r="A51" s="41" t="s">
        <v>1647</v>
      </c>
      <c r="B51" s="58" t="s">
        <v>1586</v>
      </c>
      <c r="C51" s="41" t="s">
        <v>57</v>
      </c>
      <c r="D51" s="41" t="s">
        <v>57</v>
      </c>
      <c r="E51" s="41" t="s">
        <v>57</v>
      </c>
      <c r="H51" s="39"/>
      <c r="L51" s="39"/>
      <c r="M51" s="39"/>
    </row>
    <row r="52" spans="1:13">
      <c r="A52" s="41" t="s">
        <v>1648</v>
      </c>
      <c r="B52" s="58" t="s">
        <v>1587</v>
      </c>
      <c r="C52" s="41" t="s">
        <v>57</v>
      </c>
      <c r="D52" s="41" t="s">
        <v>57</v>
      </c>
      <c r="E52" s="41" t="s">
        <v>57</v>
      </c>
      <c r="H52" s="39"/>
      <c r="L52" s="39"/>
      <c r="M52" s="39"/>
    </row>
    <row r="53" spans="1:13">
      <c r="A53" s="41" t="s">
        <v>1649</v>
      </c>
      <c r="B53" s="58" t="s">
        <v>1588</v>
      </c>
      <c r="C53" s="41" t="s">
        <v>57</v>
      </c>
      <c r="D53" s="41" t="s">
        <v>57</v>
      </c>
      <c r="E53" s="41" t="s">
        <v>57</v>
      </c>
      <c r="H53" s="39"/>
      <c r="L53" s="39"/>
      <c r="M53" s="39"/>
    </row>
    <row r="54" spans="1:13">
      <c r="A54" s="41" t="s">
        <v>1650</v>
      </c>
      <c r="B54" s="58" t="s">
        <v>1589</v>
      </c>
      <c r="C54" s="41" t="s">
        <v>57</v>
      </c>
      <c r="D54" s="41" t="s">
        <v>57</v>
      </c>
      <c r="E54" s="41" t="s">
        <v>57</v>
      </c>
      <c r="H54" s="39"/>
      <c r="L54" s="39"/>
      <c r="M54" s="39"/>
    </row>
    <row r="55" spans="1:13">
      <c r="A55" s="41" t="s">
        <v>1651</v>
      </c>
      <c r="B55" s="58" t="s">
        <v>1590</v>
      </c>
      <c r="C55" s="41" t="s">
        <v>57</v>
      </c>
      <c r="D55" s="41" t="s">
        <v>57</v>
      </c>
      <c r="E55" s="41" t="s">
        <v>57</v>
      </c>
      <c r="H55" s="39"/>
      <c r="L55" s="39"/>
      <c r="M55" s="39"/>
    </row>
    <row r="56" spans="1:13">
      <c r="A56" s="41" t="s">
        <v>1652</v>
      </c>
      <c r="B56" s="58" t="s">
        <v>1591</v>
      </c>
      <c r="C56" s="41" t="s">
        <v>57</v>
      </c>
      <c r="D56" s="41" t="s">
        <v>57</v>
      </c>
      <c r="E56" s="41" t="s">
        <v>57</v>
      </c>
      <c r="H56" s="39"/>
      <c r="L56" s="39"/>
      <c r="M56" s="39"/>
    </row>
    <row r="57" spans="1:13">
      <c r="A57" s="41" t="s">
        <v>1653</v>
      </c>
      <c r="B57" s="58" t="s">
        <v>1592</v>
      </c>
      <c r="C57" s="41" t="s">
        <v>57</v>
      </c>
      <c r="D57" s="41" t="s">
        <v>57</v>
      </c>
      <c r="E57" s="41" t="s">
        <v>57</v>
      </c>
      <c r="H57" s="39"/>
      <c r="L57" s="39"/>
      <c r="M57" s="39"/>
    </row>
    <row r="58" spans="1:13">
      <c r="A58" s="41" t="s">
        <v>1654</v>
      </c>
      <c r="B58" s="58" t="s">
        <v>1593</v>
      </c>
      <c r="C58" s="41" t="s">
        <v>57</v>
      </c>
      <c r="D58" s="41" t="s">
        <v>57</v>
      </c>
      <c r="E58" s="41" t="s">
        <v>57</v>
      </c>
      <c r="H58" s="39"/>
      <c r="L58" s="39"/>
      <c r="M58" s="39"/>
    </row>
    <row r="59" spans="1:13">
      <c r="A59" s="41" t="s">
        <v>1655</v>
      </c>
      <c r="B59" s="58" t="s">
        <v>1594</v>
      </c>
      <c r="C59" s="41" t="s">
        <v>57</v>
      </c>
      <c r="D59" s="41" t="s">
        <v>57</v>
      </c>
      <c r="E59" s="41" t="s">
        <v>57</v>
      </c>
      <c r="H59" s="39"/>
      <c r="L59" s="39"/>
      <c r="M59" s="39"/>
    </row>
    <row r="60" spans="1:13" outlineLevel="1">
      <c r="A60" s="41" t="s">
        <v>1616</v>
      </c>
      <c r="B60" s="58"/>
      <c r="E60" s="58"/>
      <c r="F60" s="58"/>
      <c r="G60" s="58"/>
      <c r="H60" s="39"/>
      <c r="L60" s="39"/>
      <c r="M60" s="39"/>
    </row>
    <row r="61" spans="1:13" outlineLevel="1">
      <c r="A61" s="41" t="s">
        <v>1617</v>
      </c>
      <c r="B61" s="58"/>
      <c r="E61" s="58"/>
      <c r="F61" s="58"/>
      <c r="G61" s="58"/>
      <c r="H61" s="39"/>
      <c r="L61" s="39"/>
      <c r="M61" s="39"/>
    </row>
    <row r="62" spans="1:13" outlineLevel="1">
      <c r="A62" s="41" t="s">
        <v>1618</v>
      </c>
      <c r="B62" s="58"/>
      <c r="E62" s="58"/>
      <c r="F62" s="58"/>
      <c r="G62" s="58"/>
      <c r="H62" s="39"/>
      <c r="L62" s="39"/>
      <c r="M62" s="39"/>
    </row>
    <row r="63" spans="1:13" outlineLevel="1">
      <c r="A63" s="41" t="s">
        <v>1619</v>
      </c>
      <c r="B63" s="58"/>
      <c r="E63" s="58"/>
      <c r="F63" s="58"/>
      <c r="G63" s="58"/>
      <c r="H63" s="39"/>
      <c r="L63" s="39"/>
      <c r="M63" s="39"/>
    </row>
    <row r="64" spans="1:13" outlineLevel="1">
      <c r="A64" s="41" t="s">
        <v>1620</v>
      </c>
      <c r="B64" s="58"/>
      <c r="E64" s="58"/>
      <c r="F64" s="58"/>
      <c r="G64" s="58"/>
      <c r="H64" s="39"/>
      <c r="L64" s="39"/>
      <c r="M64" s="39"/>
    </row>
    <row r="65" spans="1:14" outlineLevel="1">
      <c r="A65" s="41" t="s">
        <v>1621</v>
      </c>
      <c r="B65" s="58"/>
      <c r="E65" s="58"/>
      <c r="F65" s="58"/>
      <c r="G65" s="58"/>
      <c r="H65" s="39"/>
      <c r="L65" s="39"/>
      <c r="M65" s="39"/>
    </row>
    <row r="66" spans="1:14" outlineLevel="1">
      <c r="A66" s="41" t="s">
        <v>1622</v>
      </c>
      <c r="B66" s="58"/>
      <c r="E66" s="58"/>
      <c r="F66" s="58"/>
      <c r="G66" s="58"/>
      <c r="H66" s="39"/>
      <c r="L66" s="39"/>
      <c r="M66" s="39"/>
    </row>
    <row r="67" spans="1:14" outlineLevel="1">
      <c r="A67" s="41" t="s">
        <v>1623</v>
      </c>
      <c r="B67" s="58"/>
      <c r="E67" s="58"/>
      <c r="F67" s="58"/>
      <c r="G67" s="58"/>
      <c r="H67" s="39"/>
      <c r="L67" s="39"/>
      <c r="M67" s="39"/>
    </row>
    <row r="68" spans="1:14" outlineLevel="1">
      <c r="A68" s="41" t="s">
        <v>1624</v>
      </c>
      <c r="B68" s="58"/>
      <c r="E68" s="58"/>
      <c r="F68" s="58"/>
      <c r="G68" s="58"/>
      <c r="H68" s="39"/>
      <c r="L68" s="39"/>
      <c r="M68" s="39"/>
    </row>
    <row r="69" spans="1:14" outlineLevel="1">
      <c r="A69" s="41" t="s">
        <v>1625</v>
      </c>
      <c r="B69" s="58"/>
      <c r="E69" s="58"/>
      <c r="F69" s="58"/>
      <c r="G69" s="58"/>
      <c r="H69" s="39"/>
      <c r="L69" s="39"/>
      <c r="M69" s="39"/>
    </row>
    <row r="70" spans="1:14" outlineLevel="1">
      <c r="A70" s="41" t="s">
        <v>1626</v>
      </c>
      <c r="B70" s="58"/>
      <c r="E70" s="58"/>
      <c r="F70" s="58"/>
      <c r="G70" s="58"/>
      <c r="H70" s="39"/>
      <c r="L70" s="39"/>
      <c r="M70" s="39"/>
    </row>
    <row r="71" spans="1:14" outlineLevel="1">
      <c r="A71" s="41" t="s">
        <v>1627</v>
      </c>
      <c r="B71" s="58"/>
      <c r="E71" s="58"/>
      <c r="F71" s="58"/>
      <c r="G71" s="58"/>
      <c r="H71" s="39"/>
      <c r="L71" s="39"/>
      <c r="M71" s="39"/>
    </row>
    <row r="72" spans="1:14" outlineLevel="1">
      <c r="A72" s="41" t="s">
        <v>1628</v>
      </c>
      <c r="B72" s="58"/>
      <c r="E72" s="58"/>
      <c r="F72" s="58"/>
      <c r="G72" s="58"/>
      <c r="H72" s="39"/>
      <c r="L72" s="39"/>
      <c r="M72" s="39"/>
    </row>
    <row r="73" spans="1:14" ht="18.5">
      <c r="A73" s="53"/>
      <c r="B73" s="52" t="s">
        <v>1630</v>
      </c>
      <c r="C73" s="53"/>
      <c r="D73" s="53"/>
      <c r="E73" s="53"/>
      <c r="F73" s="53"/>
      <c r="G73" s="53"/>
      <c r="H73" s="39"/>
    </row>
    <row r="74" spans="1:14" ht="15" customHeight="1">
      <c r="A74" s="60"/>
      <c r="B74" s="61" t="s">
        <v>944</v>
      </c>
      <c r="C74" s="60" t="s">
        <v>1696</v>
      </c>
      <c r="D74" s="60"/>
      <c r="E74" s="63"/>
      <c r="F74" s="63"/>
      <c r="G74" s="63"/>
      <c r="H74" s="71"/>
      <c r="I74" s="71"/>
      <c r="J74" s="71"/>
      <c r="K74" s="71"/>
      <c r="L74" s="71"/>
      <c r="M74" s="71"/>
      <c r="N74" s="71"/>
    </row>
    <row r="75" spans="1:14">
      <c r="A75" s="41" t="s">
        <v>1656</v>
      </c>
      <c r="B75" s="41" t="s">
        <v>1677</v>
      </c>
      <c r="C75" s="615">
        <v>19.198319460108262</v>
      </c>
      <c r="H75" s="39"/>
    </row>
    <row r="76" spans="1:14">
      <c r="A76" s="41" t="s">
        <v>1657</v>
      </c>
      <c r="B76" s="41" t="s">
        <v>1694</v>
      </c>
      <c r="C76" s="615">
        <v>213.84849140469507</v>
      </c>
      <c r="H76" s="39"/>
    </row>
    <row r="77" spans="1:14" outlineLevel="1">
      <c r="A77" s="41" t="s">
        <v>1658</v>
      </c>
      <c r="H77" s="39"/>
    </row>
    <row r="78" spans="1:14" outlineLevel="1">
      <c r="A78" s="41" t="s">
        <v>1659</v>
      </c>
      <c r="H78" s="39"/>
    </row>
    <row r="79" spans="1:14" outlineLevel="1">
      <c r="A79" s="41" t="s">
        <v>1660</v>
      </c>
      <c r="H79" s="39"/>
    </row>
    <row r="80" spans="1:14" outlineLevel="1">
      <c r="A80" s="41" t="s">
        <v>1661</v>
      </c>
      <c r="H80" s="39"/>
    </row>
    <row r="81" spans="1:8">
      <c r="A81" s="60"/>
      <c r="B81" s="61" t="s">
        <v>1662</v>
      </c>
      <c r="C81" s="60" t="s">
        <v>541</v>
      </c>
      <c r="D81" s="60" t="s">
        <v>542</v>
      </c>
      <c r="E81" s="63" t="s">
        <v>956</v>
      </c>
      <c r="F81" s="63" t="s">
        <v>1141</v>
      </c>
      <c r="G81" s="63" t="s">
        <v>1686</v>
      </c>
      <c r="H81" s="39"/>
    </row>
    <row r="82" spans="1:8">
      <c r="A82" s="41" t="s">
        <v>1663</v>
      </c>
      <c r="B82" s="41" t="s">
        <v>1680</v>
      </c>
      <c r="C82" s="614">
        <v>2.6585914241519099E-5</v>
      </c>
      <c r="D82" s="117" t="s">
        <v>1371</v>
      </c>
      <c r="E82" s="117" t="s">
        <v>1371</v>
      </c>
      <c r="F82" s="117" t="s">
        <v>1371</v>
      </c>
      <c r="G82" s="117">
        <v>0.01</v>
      </c>
      <c r="H82" s="39"/>
    </row>
    <row r="83" spans="1:8">
      <c r="A83" s="41" t="s">
        <v>1664</v>
      </c>
      <c r="B83" s="41" t="s">
        <v>1683</v>
      </c>
      <c r="C83" s="614">
        <v>2.2665174228551861E-5</v>
      </c>
      <c r="D83" s="41" t="s">
        <v>57</v>
      </c>
      <c r="E83" s="41" t="s">
        <v>57</v>
      </c>
      <c r="F83" s="41" t="s">
        <v>57</v>
      </c>
      <c r="G83" s="41" t="s">
        <v>57</v>
      </c>
      <c r="H83" s="39"/>
    </row>
    <row r="84" spans="1:8">
      <c r="A84" s="41" t="s">
        <v>1665</v>
      </c>
      <c r="B84" s="41" t="s">
        <v>1681</v>
      </c>
      <c r="C84" s="614">
        <v>1.906783778192875E-5</v>
      </c>
      <c r="D84" s="41" t="s">
        <v>57</v>
      </c>
      <c r="E84" s="41" t="s">
        <v>57</v>
      </c>
      <c r="F84" s="41" t="s">
        <v>57</v>
      </c>
      <c r="G84" s="41" t="s">
        <v>57</v>
      </c>
      <c r="H84" s="39"/>
    </row>
    <row r="85" spans="1:8">
      <c r="A85" s="41" t="s">
        <v>1666</v>
      </c>
      <c r="B85" s="41" t="s">
        <v>1682</v>
      </c>
      <c r="C85" s="614">
        <v>5.8501608334237316E-7</v>
      </c>
      <c r="D85" s="41" t="s">
        <v>57</v>
      </c>
      <c r="E85" s="41" t="s">
        <v>57</v>
      </c>
      <c r="F85" s="41" t="s">
        <v>57</v>
      </c>
      <c r="G85" s="41" t="s">
        <v>57</v>
      </c>
      <c r="H85" s="39"/>
    </row>
    <row r="86" spans="1:8">
      <c r="A86" s="41" t="s">
        <v>1685</v>
      </c>
      <c r="B86" s="41" t="s">
        <v>1684</v>
      </c>
      <c r="C86" s="614">
        <v>0</v>
      </c>
      <c r="D86" s="41" t="s">
        <v>57</v>
      </c>
      <c r="E86" s="41" t="s">
        <v>57</v>
      </c>
      <c r="F86" s="41" t="s">
        <v>57</v>
      </c>
      <c r="G86" s="41" t="s">
        <v>57</v>
      </c>
      <c r="H86" s="39"/>
    </row>
    <row r="87" spans="1:8" outlineLevel="1">
      <c r="A87" s="41" t="s">
        <v>1667</v>
      </c>
      <c r="H87" s="39"/>
    </row>
    <row r="88" spans="1:8" outlineLevel="1">
      <c r="A88" s="41" t="s">
        <v>1668</v>
      </c>
      <c r="H88" s="39"/>
    </row>
    <row r="89" spans="1:8" outlineLevel="1">
      <c r="A89" s="41" t="s">
        <v>1669</v>
      </c>
      <c r="H89" s="39"/>
    </row>
    <row r="90" spans="1:8" outlineLevel="1">
      <c r="A90" s="41" t="s">
        <v>1670</v>
      </c>
      <c r="H90" s="39"/>
    </row>
    <row r="91" spans="1:8">
      <c r="H91" s="39"/>
    </row>
    <row r="92" spans="1:8">
      <c r="H92" s="39"/>
    </row>
    <row r="93" spans="1:8">
      <c r="H93" s="39"/>
    </row>
    <row r="94" spans="1:8">
      <c r="H94" s="39"/>
    </row>
    <row r="95" spans="1:8">
      <c r="H95" s="39"/>
    </row>
    <row r="96" spans="1:8">
      <c r="H96" s="39"/>
    </row>
    <row r="97" spans="8:8">
      <c r="H97" s="39"/>
    </row>
    <row r="98" spans="8:8">
      <c r="H98" s="39"/>
    </row>
    <row r="99" spans="8:8">
      <c r="H99" s="39"/>
    </row>
    <row r="100" spans="8:8">
      <c r="H100" s="39"/>
    </row>
    <row r="101" spans="8:8">
      <c r="H101" s="39"/>
    </row>
    <row r="102" spans="8:8">
      <c r="H102" s="39"/>
    </row>
    <row r="103" spans="8:8">
      <c r="H103" s="39"/>
    </row>
    <row r="104" spans="8:8">
      <c r="H104" s="39"/>
    </row>
    <row r="105" spans="8:8">
      <c r="H105" s="39"/>
    </row>
    <row r="106" spans="8:8">
      <c r="H106" s="39"/>
    </row>
    <row r="107" spans="8:8">
      <c r="H107" s="39"/>
    </row>
    <row r="108" spans="8:8">
      <c r="H108" s="39"/>
    </row>
    <row r="109" spans="8:8">
      <c r="H109" s="39"/>
    </row>
    <row r="110" spans="8:8">
      <c r="H110" s="39"/>
    </row>
    <row r="111" spans="8:8">
      <c r="H111" s="39"/>
    </row>
    <row r="112" spans="8:8">
      <c r="H112" s="3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baseColWidth="10" defaultColWidth="9.08984375" defaultRowHeight="14.5"/>
  <cols>
    <col min="1" max="1" width="242" style="2" customWidth="1"/>
    <col min="2" max="16384" width="9.08984375" style="2"/>
  </cols>
  <sheetData>
    <row r="1" spans="1:1" ht="31">
      <c r="A1" s="38" t="s">
        <v>1385</v>
      </c>
    </row>
    <row r="3" spans="1:1" ht="15">
      <c r="A3" s="101"/>
    </row>
    <row r="4" spans="1:1" ht="34">
      <c r="A4" s="102" t="s">
        <v>1386</v>
      </c>
    </row>
    <row r="5" spans="1:1" ht="34">
      <c r="A5" s="102" t="s">
        <v>1387</v>
      </c>
    </row>
    <row r="6" spans="1:1" ht="34">
      <c r="A6" s="102" t="s">
        <v>1388</v>
      </c>
    </row>
    <row r="7" spans="1:1" ht="17">
      <c r="A7" s="102"/>
    </row>
    <row r="8" spans="1:1" ht="18.5">
      <c r="A8" s="103" t="s">
        <v>1389</v>
      </c>
    </row>
    <row r="9" spans="1:1" ht="34">
      <c r="A9" s="112" t="s">
        <v>1552</v>
      </c>
    </row>
    <row r="10" spans="1:1" ht="68">
      <c r="A10" s="105" t="s">
        <v>1390</v>
      </c>
    </row>
    <row r="11" spans="1:1" ht="34">
      <c r="A11" s="105" t="s">
        <v>1391</v>
      </c>
    </row>
    <row r="12" spans="1:1" ht="17">
      <c r="A12" s="105" t="s">
        <v>1392</v>
      </c>
    </row>
    <row r="13" spans="1:1" ht="17">
      <c r="A13" s="105" t="s">
        <v>1393</v>
      </c>
    </row>
    <row r="14" spans="1:1" ht="17">
      <c r="A14" s="105" t="s">
        <v>1394</v>
      </c>
    </row>
    <row r="15" spans="1:1" ht="17">
      <c r="A15" s="105"/>
    </row>
    <row r="16" spans="1:1" ht="18.5">
      <c r="A16" s="103" t="s">
        <v>1395</v>
      </c>
    </row>
    <row r="17" spans="1:1" ht="17">
      <c r="A17" s="106" t="s">
        <v>1396</v>
      </c>
    </row>
    <row r="18" spans="1:1" ht="34">
      <c r="A18" s="107" t="s">
        <v>1397</v>
      </c>
    </row>
    <row r="19" spans="1:1" ht="34">
      <c r="A19" s="107" t="s">
        <v>1398</v>
      </c>
    </row>
    <row r="20" spans="1:1" ht="51">
      <c r="A20" s="107" t="s">
        <v>1399</v>
      </c>
    </row>
    <row r="21" spans="1:1" ht="85">
      <c r="A21" s="107" t="s">
        <v>1400</v>
      </c>
    </row>
    <row r="22" spans="1:1" ht="51">
      <c r="A22" s="107" t="s">
        <v>1401</v>
      </c>
    </row>
    <row r="23" spans="1:1" ht="34">
      <c r="A23" s="107" t="s">
        <v>1402</v>
      </c>
    </row>
    <row r="24" spans="1:1" ht="17">
      <c r="A24" s="107" t="s">
        <v>1403</v>
      </c>
    </row>
    <row r="25" spans="1:1" ht="17">
      <c r="A25" s="106" t="s">
        <v>1404</v>
      </c>
    </row>
    <row r="26" spans="1:1" ht="51">
      <c r="A26" s="108" t="s">
        <v>1405</v>
      </c>
    </row>
    <row r="27" spans="1:1" ht="17">
      <c r="A27" s="108" t="s">
        <v>1406</v>
      </c>
    </row>
    <row r="28" spans="1:1" ht="17">
      <c r="A28" s="106" t="s">
        <v>1407</v>
      </c>
    </row>
    <row r="29" spans="1:1" ht="34">
      <c r="A29" s="107" t="s">
        <v>1408</v>
      </c>
    </row>
    <row r="30" spans="1:1" ht="34">
      <c r="A30" s="107" t="s">
        <v>1409</v>
      </c>
    </row>
    <row r="31" spans="1:1" ht="34">
      <c r="A31" s="107" t="s">
        <v>1410</v>
      </c>
    </row>
    <row r="32" spans="1:1" ht="34">
      <c r="A32" s="107" t="s">
        <v>1411</v>
      </c>
    </row>
    <row r="33" spans="1:1" ht="17">
      <c r="A33" s="107"/>
    </row>
    <row r="34" spans="1:1" ht="18.5">
      <c r="A34" s="103" t="s">
        <v>1412</v>
      </c>
    </row>
    <row r="35" spans="1:1" ht="17">
      <c r="A35" s="106" t="s">
        <v>1413</v>
      </c>
    </row>
    <row r="36" spans="1:1" ht="34">
      <c r="A36" s="107" t="s">
        <v>1414</v>
      </c>
    </row>
    <row r="37" spans="1:1" ht="34">
      <c r="A37" s="107" t="s">
        <v>1415</v>
      </c>
    </row>
    <row r="38" spans="1:1" ht="34">
      <c r="A38" s="107" t="s">
        <v>1416</v>
      </c>
    </row>
    <row r="39" spans="1:1" ht="17">
      <c r="A39" s="107" t="s">
        <v>1417</v>
      </c>
    </row>
    <row r="40" spans="1:1" ht="17">
      <c r="A40" s="107" t="s">
        <v>1418</v>
      </c>
    </row>
    <row r="41" spans="1:1" ht="17">
      <c r="A41" s="106" t="s">
        <v>1419</v>
      </c>
    </row>
    <row r="42" spans="1:1" ht="17">
      <c r="A42" s="107" t="s">
        <v>1420</v>
      </c>
    </row>
    <row r="43" spans="1:1" ht="17">
      <c r="A43" s="108" t="s">
        <v>1421</v>
      </c>
    </row>
    <row r="44" spans="1:1" ht="17">
      <c r="A44" s="106" t="s">
        <v>1422</v>
      </c>
    </row>
    <row r="45" spans="1:1" ht="34">
      <c r="A45" s="108" t="s">
        <v>1423</v>
      </c>
    </row>
    <row r="46" spans="1:1" ht="34">
      <c r="A46" s="107" t="s">
        <v>1424</v>
      </c>
    </row>
    <row r="47" spans="1:1" ht="34">
      <c r="A47" s="107" t="s">
        <v>1425</v>
      </c>
    </row>
    <row r="48" spans="1:1" ht="17">
      <c r="A48" s="107" t="s">
        <v>1426</v>
      </c>
    </row>
    <row r="49" spans="1:1" ht="17">
      <c r="A49" s="108" t="s">
        <v>1427</v>
      </c>
    </row>
    <row r="50" spans="1:1" ht="17">
      <c r="A50" s="106" t="s">
        <v>1428</v>
      </c>
    </row>
    <row r="51" spans="1:1" ht="34">
      <c r="A51" s="108" t="s">
        <v>1429</v>
      </c>
    </row>
    <row r="52" spans="1:1" ht="17">
      <c r="A52" s="107" t="s">
        <v>1430</v>
      </c>
    </row>
    <row r="53" spans="1:1" ht="34">
      <c r="A53" s="108" t="s">
        <v>1431</v>
      </c>
    </row>
    <row r="54" spans="1:1" ht="17">
      <c r="A54" s="106" t="s">
        <v>1432</v>
      </c>
    </row>
    <row r="55" spans="1:1" ht="17">
      <c r="A55" s="108" t="s">
        <v>1433</v>
      </c>
    </row>
    <row r="56" spans="1:1" ht="34">
      <c r="A56" s="107" t="s">
        <v>1434</v>
      </c>
    </row>
    <row r="57" spans="1:1" ht="17">
      <c r="A57" s="107" t="s">
        <v>1435</v>
      </c>
    </row>
    <row r="58" spans="1:1" ht="17">
      <c r="A58" s="107" t="s">
        <v>1436</v>
      </c>
    </row>
    <row r="59" spans="1:1" ht="17">
      <c r="A59" s="106" t="s">
        <v>1437</v>
      </c>
    </row>
    <row r="60" spans="1:1" ht="17">
      <c r="A60" s="107" t="s">
        <v>1438</v>
      </c>
    </row>
    <row r="61" spans="1:1" ht="17">
      <c r="A61" s="109"/>
    </row>
    <row r="62" spans="1:1" ht="18.5">
      <c r="A62" s="103" t="s">
        <v>1439</v>
      </c>
    </row>
    <row r="63" spans="1:1" ht="17">
      <c r="A63" s="106" t="s">
        <v>1440</v>
      </c>
    </row>
    <row r="64" spans="1:1" ht="34">
      <c r="A64" s="107" t="s">
        <v>1441</v>
      </c>
    </row>
    <row r="65" spans="1:1" ht="17">
      <c r="A65" s="107" t="s">
        <v>1442</v>
      </c>
    </row>
    <row r="66" spans="1:1" ht="34">
      <c r="A66" s="105" t="s">
        <v>1443</v>
      </c>
    </row>
    <row r="67" spans="1:1" ht="34">
      <c r="A67" s="105" t="s">
        <v>1444</v>
      </c>
    </row>
    <row r="68" spans="1:1" ht="34">
      <c r="A68" s="105" t="s">
        <v>1445</v>
      </c>
    </row>
    <row r="69" spans="1:1" ht="17">
      <c r="A69" s="110" t="s">
        <v>1446</v>
      </c>
    </row>
    <row r="70" spans="1:1" ht="51">
      <c r="A70" s="105" t="s">
        <v>1447</v>
      </c>
    </row>
    <row r="71" spans="1:1" ht="17">
      <c r="A71" s="105" t="s">
        <v>1448</v>
      </c>
    </row>
    <row r="72" spans="1:1" ht="17">
      <c r="A72" s="110" t="s">
        <v>1449</v>
      </c>
    </row>
    <row r="73" spans="1:1" ht="17">
      <c r="A73" s="105" t="s">
        <v>1450</v>
      </c>
    </row>
    <row r="74" spans="1:1" ht="17">
      <c r="A74" s="110" t="s">
        <v>1451</v>
      </c>
    </row>
    <row r="75" spans="1:1" ht="34">
      <c r="A75" s="105" t="s">
        <v>1452</v>
      </c>
    </row>
    <row r="76" spans="1:1" ht="17">
      <c r="A76" s="105" t="s">
        <v>1453</v>
      </c>
    </row>
    <row r="77" spans="1:1" ht="51">
      <c r="A77" s="105" t="s">
        <v>1454</v>
      </c>
    </row>
    <row r="78" spans="1:1" ht="17">
      <c r="A78" s="110" t="s">
        <v>1455</v>
      </c>
    </row>
    <row r="79" spans="1:1" ht="17">
      <c r="A79" s="104" t="s">
        <v>1456</v>
      </c>
    </row>
    <row r="80" spans="1:1" ht="17">
      <c r="A80" s="110" t="s">
        <v>1457</v>
      </c>
    </row>
    <row r="81" spans="1:1" ht="34">
      <c r="A81" s="105" t="s">
        <v>1458</v>
      </c>
    </row>
    <row r="82" spans="1:1" ht="34">
      <c r="A82" s="105" t="s">
        <v>1459</v>
      </c>
    </row>
    <row r="83" spans="1:1" ht="34">
      <c r="A83" s="105" t="s">
        <v>1460</v>
      </c>
    </row>
    <row r="84" spans="1:1" ht="34">
      <c r="A84" s="105" t="s">
        <v>1461</v>
      </c>
    </row>
    <row r="85" spans="1:1" ht="34">
      <c r="A85" s="105" t="s">
        <v>1462</v>
      </c>
    </row>
    <row r="86" spans="1:1" ht="17">
      <c r="A86" s="110" t="s">
        <v>1463</v>
      </c>
    </row>
    <row r="87" spans="1:1" ht="17">
      <c r="A87" s="105" t="s">
        <v>1464</v>
      </c>
    </row>
    <row r="88" spans="1:1" ht="17">
      <c r="A88" s="105" t="s">
        <v>1465</v>
      </c>
    </row>
    <row r="89" spans="1:1" ht="17">
      <c r="A89" s="110" t="s">
        <v>1466</v>
      </c>
    </row>
    <row r="90" spans="1:1" ht="34">
      <c r="A90" s="105" t="s">
        <v>1467</v>
      </c>
    </row>
    <row r="91" spans="1:1" ht="17">
      <c r="A91" s="110" t="s">
        <v>1468</v>
      </c>
    </row>
    <row r="92" spans="1:1" ht="17">
      <c r="A92" s="104" t="s">
        <v>1469</v>
      </c>
    </row>
    <row r="93" spans="1:1" ht="17">
      <c r="A93" s="105" t="s">
        <v>1470</v>
      </c>
    </row>
    <row r="94" spans="1:1" ht="17">
      <c r="A94" s="105"/>
    </row>
    <row r="95" spans="1:1" ht="18.5">
      <c r="A95" s="103" t="s">
        <v>1471</v>
      </c>
    </row>
    <row r="96" spans="1:1" ht="34">
      <c r="A96" s="104" t="s">
        <v>1472</v>
      </c>
    </row>
    <row r="97" spans="1:1" ht="17">
      <c r="A97" s="104" t="s">
        <v>1473</v>
      </c>
    </row>
    <row r="98" spans="1:1" ht="17">
      <c r="A98" s="110" t="s">
        <v>1474</v>
      </c>
    </row>
    <row r="99" spans="1:1" ht="17">
      <c r="A99" s="102" t="s">
        <v>1475</v>
      </c>
    </row>
    <row r="100" spans="1:1" ht="17">
      <c r="A100" s="105" t="s">
        <v>1476</v>
      </c>
    </row>
    <row r="101" spans="1:1" ht="17">
      <c r="A101" s="105" t="s">
        <v>1477</v>
      </c>
    </row>
    <row r="102" spans="1:1" ht="17">
      <c r="A102" s="105" t="s">
        <v>1478</v>
      </c>
    </row>
    <row r="103" spans="1:1" ht="17">
      <c r="A103" s="105" t="s">
        <v>1479</v>
      </c>
    </row>
    <row r="104" spans="1:1" ht="34">
      <c r="A104" s="105" t="s">
        <v>1480</v>
      </c>
    </row>
    <row r="105" spans="1:1" ht="17">
      <c r="A105" s="102" t="s">
        <v>1481</v>
      </c>
    </row>
    <row r="106" spans="1:1" ht="17">
      <c r="A106" s="105" t="s">
        <v>1482</v>
      </c>
    </row>
    <row r="107" spans="1:1" ht="17">
      <c r="A107" s="105" t="s">
        <v>1483</v>
      </c>
    </row>
    <row r="108" spans="1:1" ht="17">
      <c r="A108" s="105" t="s">
        <v>1484</v>
      </c>
    </row>
    <row r="109" spans="1:1" ht="17">
      <c r="A109" s="105" t="s">
        <v>1485</v>
      </c>
    </row>
    <row r="110" spans="1:1" ht="17">
      <c r="A110" s="105" t="s">
        <v>1486</v>
      </c>
    </row>
    <row r="111" spans="1:1" ht="17">
      <c r="A111" s="105" t="s">
        <v>1487</v>
      </c>
    </row>
    <row r="112" spans="1:1" ht="17">
      <c r="A112" s="110" t="s">
        <v>1488</v>
      </c>
    </row>
    <row r="113" spans="1:1" ht="17">
      <c r="A113" s="105" t="s">
        <v>1489</v>
      </c>
    </row>
    <row r="114" spans="1:1" ht="17">
      <c r="A114" s="102" t="s">
        <v>1490</v>
      </c>
    </row>
    <row r="115" spans="1:1" ht="17">
      <c r="A115" s="105" t="s">
        <v>1491</v>
      </c>
    </row>
    <row r="116" spans="1:1" ht="17">
      <c r="A116" s="105" t="s">
        <v>1492</v>
      </c>
    </row>
    <row r="117" spans="1:1" ht="17">
      <c r="A117" s="102" t="s">
        <v>1493</v>
      </c>
    </row>
    <row r="118" spans="1:1" ht="17">
      <c r="A118" s="105" t="s">
        <v>1494</v>
      </c>
    </row>
    <row r="119" spans="1:1" ht="17">
      <c r="A119" s="105" t="s">
        <v>1495</v>
      </c>
    </row>
    <row r="120" spans="1:1" ht="17">
      <c r="A120" s="105" t="s">
        <v>1496</v>
      </c>
    </row>
    <row r="121" spans="1:1" ht="17">
      <c r="A121" s="110" t="s">
        <v>1497</v>
      </c>
    </row>
    <row r="122" spans="1:1" ht="17">
      <c r="A122" s="102" t="s">
        <v>1498</v>
      </c>
    </row>
    <row r="123" spans="1:1" ht="17">
      <c r="A123" s="102" t="s">
        <v>1499</v>
      </c>
    </row>
    <row r="124" spans="1:1" ht="17">
      <c r="A124" s="105" t="s">
        <v>1500</v>
      </c>
    </row>
    <row r="125" spans="1:1" ht="17">
      <c r="A125" s="105" t="s">
        <v>1501</v>
      </c>
    </row>
    <row r="126" spans="1:1" ht="17">
      <c r="A126" s="105" t="s">
        <v>1502</v>
      </c>
    </row>
    <row r="127" spans="1:1" ht="17">
      <c r="A127" s="105" t="s">
        <v>1503</v>
      </c>
    </row>
    <row r="128" spans="1:1" ht="17">
      <c r="A128" s="105" t="s">
        <v>1504</v>
      </c>
    </row>
    <row r="129" spans="1:1" ht="17">
      <c r="A129" s="110" t="s">
        <v>1505</v>
      </c>
    </row>
    <row r="130" spans="1:1" ht="34">
      <c r="A130" s="105" t="s">
        <v>1506</v>
      </c>
    </row>
    <row r="131" spans="1:1" ht="68">
      <c r="A131" s="105" t="s">
        <v>1507</v>
      </c>
    </row>
    <row r="132" spans="1:1" ht="34">
      <c r="A132" s="105" t="s">
        <v>1508</v>
      </c>
    </row>
    <row r="133" spans="1:1" ht="17">
      <c r="A133" s="110" t="s">
        <v>1509</v>
      </c>
    </row>
    <row r="134" spans="1:1" ht="34">
      <c r="A134" s="102" t="s">
        <v>1510</v>
      </c>
    </row>
    <row r="135" spans="1:1" ht="17">
      <c r="A135" s="102"/>
    </row>
    <row r="136" spans="1:1" ht="18.5">
      <c r="A136" s="103" t="s">
        <v>1511</v>
      </c>
    </row>
    <row r="137" spans="1:1" ht="17">
      <c r="A137" s="105" t="s">
        <v>1512</v>
      </c>
    </row>
    <row r="138" spans="1:1" ht="34">
      <c r="A138" s="107" t="s">
        <v>1513</v>
      </c>
    </row>
    <row r="139" spans="1:1" ht="34">
      <c r="A139" s="107" t="s">
        <v>1514</v>
      </c>
    </row>
    <row r="140" spans="1:1" ht="17">
      <c r="A140" s="106" t="s">
        <v>1515</v>
      </c>
    </row>
    <row r="141" spans="1:1" ht="17">
      <c r="A141" s="111" t="s">
        <v>1516</v>
      </c>
    </row>
    <row r="142" spans="1:1" ht="34">
      <c r="A142" s="108" t="s">
        <v>1517</v>
      </c>
    </row>
    <row r="143" spans="1:1" ht="17">
      <c r="A143" s="107" t="s">
        <v>1518</v>
      </c>
    </row>
    <row r="144" spans="1:1" ht="17">
      <c r="A144" s="107" t="s">
        <v>1519</v>
      </c>
    </row>
    <row r="145" spans="1:1" ht="17">
      <c r="A145" s="111" t="s">
        <v>1520</v>
      </c>
    </row>
    <row r="146" spans="1:1" ht="17">
      <c r="A146" s="106" t="s">
        <v>1521</v>
      </c>
    </row>
    <row r="147" spans="1:1" ht="17">
      <c r="A147" s="111" t="s">
        <v>1522</v>
      </c>
    </row>
    <row r="148" spans="1:1" ht="17">
      <c r="A148" s="107" t="s">
        <v>1523</v>
      </c>
    </row>
    <row r="149" spans="1:1" ht="17">
      <c r="A149" s="107" t="s">
        <v>1524</v>
      </c>
    </row>
    <row r="150" spans="1:1" ht="17">
      <c r="A150" s="107" t="s">
        <v>1525</v>
      </c>
    </row>
    <row r="151" spans="1:1" ht="34">
      <c r="A151" s="111" t="s">
        <v>1526</v>
      </c>
    </row>
    <row r="152" spans="1:1" ht="17">
      <c r="A152" s="106" t="s">
        <v>1527</v>
      </c>
    </row>
    <row r="153" spans="1:1" ht="17">
      <c r="A153" s="107" t="s">
        <v>1528</v>
      </c>
    </row>
    <row r="154" spans="1:1" ht="17">
      <c r="A154" s="107" t="s">
        <v>1529</v>
      </c>
    </row>
    <row r="155" spans="1:1" ht="17">
      <c r="A155" s="107" t="s">
        <v>1530</v>
      </c>
    </row>
    <row r="156" spans="1:1" ht="17">
      <c r="A156" s="107" t="s">
        <v>1531</v>
      </c>
    </row>
    <row r="157" spans="1:1" ht="34">
      <c r="A157" s="107" t="s">
        <v>1532</v>
      </c>
    </row>
    <row r="158" spans="1:1" ht="34">
      <c r="A158" s="107" t="s">
        <v>1533</v>
      </c>
    </row>
    <row r="159" spans="1:1" ht="17">
      <c r="A159" s="106" t="s">
        <v>1534</v>
      </c>
    </row>
    <row r="160" spans="1:1" ht="34">
      <c r="A160" s="107" t="s">
        <v>1535</v>
      </c>
    </row>
    <row r="161" spans="1:1" ht="34">
      <c r="A161" s="107" t="s">
        <v>1536</v>
      </c>
    </row>
    <row r="162" spans="1:1" ht="17">
      <c r="A162" s="107" t="s">
        <v>1537</v>
      </c>
    </row>
    <row r="163" spans="1:1" ht="17">
      <c r="A163" s="106" t="s">
        <v>1538</v>
      </c>
    </row>
    <row r="164" spans="1:1" ht="34">
      <c r="A164" s="113" t="s">
        <v>1553</v>
      </c>
    </row>
    <row r="165" spans="1:1" ht="34">
      <c r="A165" s="107" t="s">
        <v>1539</v>
      </c>
    </row>
    <row r="166" spans="1:1" ht="17">
      <c r="A166" s="106" t="s">
        <v>1540</v>
      </c>
    </row>
    <row r="167" spans="1:1" ht="17">
      <c r="A167" s="107" t="s">
        <v>1541</v>
      </c>
    </row>
    <row r="168" spans="1:1" ht="17">
      <c r="A168" s="106" t="s">
        <v>1542</v>
      </c>
    </row>
    <row r="169" spans="1:1" ht="17">
      <c r="A169" s="108" t="s">
        <v>1543</v>
      </c>
    </row>
    <row r="170" spans="1:1" ht="17">
      <c r="A170" s="108"/>
    </row>
    <row r="171" spans="1:1" ht="17">
      <c r="A171" s="108"/>
    </row>
    <row r="172" spans="1:1" ht="17">
      <c r="A172" s="108"/>
    </row>
    <row r="173" spans="1:1" ht="17">
      <c r="A173" s="108"/>
    </row>
    <row r="174" spans="1:1" ht="17">
      <c r="A174" s="10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heetViews>
  <sheetFormatPr baseColWidth="10" defaultColWidth="8.90625" defaultRowHeight="14.5"/>
  <cols>
    <col min="1" max="1" width="9.08984375" style="2"/>
    <col min="2" max="10" width="12.453125" style="2" customWidth="1"/>
    <col min="11" max="18" width="9.08984375" style="2"/>
  </cols>
  <sheetData>
    <row r="1" spans="2:10" ht="1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
      <c r="B5" s="6"/>
      <c r="C5" s="7"/>
      <c r="D5" s="7"/>
      <c r="E5" s="9"/>
      <c r="F5" s="10" t="s">
        <v>13</v>
      </c>
      <c r="G5" s="7"/>
      <c r="H5" s="7"/>
      <c r="I5" s="7"/>
      <c r="J5" s="8"/>
    </row>
    <row r="6" spans="2:10" ht="41.25" customHeight="1">
      <c r="B6" s="6"/>
      <c r="C6" s="7"/>
      <c r="D6" s="7"/>
      <c r="E6" s="618" t="s">
        <v>1745</v>
      </c>
      <c r="F6" s="618"/>
      <c r="G6" s="618"/>
      <c r="H6" s="7"/>
      <c r="I6" s="7"/>
      <c r="J6" s="8"/>
    </row>
    <row r="7" spans="2:10" ht="26">
      <c r="B7" s="6"/>
      <c r="C7" s="7"/>
      <c r="D7" s="7"/>
      <c r="E7" s="7"/>
      <c r="F7" s="12" t="s">
        <v>573</v>
      </c>
      <c r="G7" s="7"/>
      <c r="H7" s="7"/>
      <c r="I7" s="7"/>
      <c r="J7" s="8"/>
    </row>
    <row r="8" spans="2:10" ht="26">
      <c r="B8" s="6"/>
      <c r="C8" s="7"/>
      <c r="D8" s="7"/>
      <c r="E8" s="7"/>
      <c r="F8" s="12" t="s">
        <v>1813</v>
      </c>
      <c r="G8" s="7"/>
      <c r="H8" s="7"/>
      <c r="I8" s="7"/>
      <c r="J8" s="8"/>
    </row>
    <row r="9" spans="2:10" ht="21">
      <c r="B9" s="6"/>
      <c r="C9" s="7"/>
      <c r="D9" s="7"/>
      <c r="E9" s="7"/>
      <c r="F9" s="608" t="s">
        <v>2258</v>
      </c>
      <c r="G9" s="7"/>
      <c r="H9" s="7"/>
      <c r="I9" s="7"/>
      <c r="J9" s="8"/>
    </row>
    <row r="10" spans="2:10" ht="21">
      <c r="B10" s="6"/>
      <c r="C10" s="7"/>
      <c r="D10" s="7"/>
      <c r="E10" s="7"/>
      <c r="F10" s="13" t="s">
        <v>2259</v>
      </c>
      <c r="G10" s="7"/>
      <c r="H10" s="7"/>
      <c r="I10" s="7"/>
      <c r="J10" s="8"/>
    </row>
    <row r="11" spans="2:10" ht="21">
      <c r="B11" s="6"/>
      <c r="C11" s="7"/>
      <c r="D11" s="7"/>
      <c r="E11" s="7"/>
      <c r="F11" s="13"/>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4" t="s">
        <v>14</v>
      </c>
      <c r="G22" s="7"/>
      <c r="H22" s="7"/>
      <c r="I22" s="7"/>
      <c r="J22" s="8"/>
    </row>
    <row r="23" spans="2:10">
      <c r="B23" s="6"/>
      <c r="C23" s="7"/>
      <c r="D23" s="7"/>
      <c r="E23" s="7"/>
      <c r="F23" s="15"/>
      <c r="G23" s="7"/>
      <c r="H23" s="7"/>
      <c r="I23" s="7"/>
      <c r="J23" s="8"/>
    </row>
    <row r="24" spans="2:10">
      <c r="B24" s="6"/>
      <c r="C24" s="7"/>
      <c r="D24" s="621" t="s">
        <v>15</v>
      </c>
      <c r="E24" s="622" t="s">
        <v>16</v>
      </c>
      <c r="F24" s="622"/>
      <c r="G24" s="622"/>
      <c r="H24" s="622"/>
      <c r="I24" s="7"/>
      <c r="J24" s="8"/>
    </row>
    <row r="25" spans="2:10">
      <c r="B25" s="6"/>
      <c r="C25" s="7"/>
      <c r="D25" s="7"/>
      <c r="E25" s="16"/>
      <c r="F25" s="16"/>
      <c r="G25" s="16"/>
      <c r="H25" s="7"/>
      <c r="I25" s="7"/>
      <c r="J25" s="8"/>
    </row>
    <row r="26" spans="2:10">
      <c r="B26" s="6"/>
      <c r="C26" s="7"/>
      <c r="D26" s="621" t="s">
        <v>17</v>
      </c>
      <c r="E26" s="622"/>
      <c r="F26" s="622"/>
      <c r="G26" s="622"/>
      <c r="H26" s="622"/>
      <c r="I26" s="7"/>
      <c r="J26" s="8"/>
    </row>
    <row r="27" spans="2:10">
      <c r="B27" s="6"/>
      <c r="C27" s="7"/>
      <c r="D27" s="17"/>
      <c r="E27" s="17"/>
      <c r="F27" s="17"/>
      <c r="G27" s="17"/>
      <c r="H27" s="17"/>
      <c r="I27" s="7"/>
      <c r="J27" s="8"/>
    </row>
    <row r="28" spans="2:10">
      <c r="B28" s="6"/>
      <c r="C28" s="7"/>
      <c r="D28" s="621" t="s">
        <v>18</v>
      </c>
      <c r="E28" s="622" t="s">
        <v>16</v>
      </c>
      <c r="F28" s="622"/>
      <c r="G28" s="622"/>
      <c r="H28" s="622"/>
      <c r="I28" s="7"/>
      <c r="J28" s="8"/>
    </row>
    <row r="29" spans="2:10">
      <c r="B29" s="6"/>
      <c r="C29" s="7"/>
      <c r="D29" s="17"/>
      <c r="E29" s="17"/>
      <c r="F29" s="17"/>
      <c r="G29" s="17"/>
      <c r="H29" s="17"/>
      <c r="I29" s="7"/>
      <c r="J29" s="8"/>
    </row>
    <row r="30" spans="2:10">
      <c r="B30" s="6"/>
      <c r="C30" s="7"/>
      <c r="D30" s="621" t="s">
        <v>19</v>
      </c>
      <c r="E30" s="622" t="s">
        <v>16</v>
      </c>
      <c r="F30" s="622"/>
      <c r="G30" s="622"/>
      <c r="H30" s="622"/>
      <c r="I30" s="7"/>
      <c r="J30" s="8"/>
    </row>
    <row r="31" spans="2:10">
      <c r="B31" s="6"/>
      <c r="C31" s="7"/>
      <c r="D31" s="17"/>
      <c r="E31" s="17"/>
      <c r="F31" s="17"/>
      <c r="G31" s="17"/>
      <c r="H31" s="17"/>
      <c r="I31" s="7"/>
      <c r="J31" s="8"/>
    </row>
    <row r="32" spans="2:10">
      <c r="B32" s="6"/>
      <c r="C32" s="7"/>
      <c r="D32" s="621" t="s">
        <v>20</v>
      </c>
      <c r="E32" s="622" t="s">
        <v>16</v>
      </c>
      <c r="F32" s="622"/>
      <c r="G32" s="622"/>
      <c r="H32" s="622"/>
      <c r="I32" s="7"/>
      <c r="J32" s="8"/>
    </row>
    <row r="33" spans="2:10">
      <c r="B33" s="6"/>
      <c r="C33" s="7"/>
      <c r="D33" s="16"/>
      <c r="E33" s="16"/>
      <c r="F33" s="16"/>
      <c r="G33" s="16"/>
      <c r="H33" s="16"/>
      <c r="I33" s="7"/>
      <c r="J33" s="8"/>
    </row>
    <row r="34" spans="2:10">
      <c r="B34" s="6"/>
      <c r="C34" s="7"/>
      <c r="D34" s="621" t="s">
        <v>21</v>
      </c>
      <c r="E34" s="622" t="s">
        <v>16</v>
      </c>
      <c r="F34" s="622"/>
      <c r="G34" s="622"/>
      <c r="H34" s="622"/>
      <c r="I34" s="7"/>
      <c r="J34" s="8"/>
    </row>
    <row r="35" spans="2:10">
      <c r="B35" s="6"/>
      <c r="C35" s="7"/>
      <c r="D35" s="7"/>
      <c r="E35" s="7"/>
      <c r="F35" s="7"/>
      <c r="G35" s="7"/>
      <c r="H35" s="7"/>
      <c r="I35" s="7"/>
      <c r="J35" s="8"/>
    </row>
    <row r="36" spans="2:10">
      <c r="B36" s="6"/>
      <c r="C36" s="7"/>
      <c r="D36" s="619" t="s">
        <v>22</v>
      </c>
      <c r="E36" s="620"/>
      <c r="F36" s="620"/>
      <c r="G36" s="620"/>
      <c r="H36" s="620"/>
      <c r="I36" s="7"/>
      <c r="J36" s="8"/>
    </row>
    <row r="37" spans="2:10">
      <c r="B37" s="6"/>
      <c r="C37" s="7"/>
      <c r="D37" s="7"/>
      <c r="E37" s="7"/>
      <c r="F37" s="15"/>
      <c r="G37" s="7"/>
      <c r="H37" s="7"/>
      <c r="I37" s="7"/>
      <c r="J37" s="8"/>
    </row>
    <row r="38" spans="2:10">
      <c r="B38" s="6"/>
      <c r="C38" s="7"/>
      <c r="D38" s="619" t="s">
        <v>1700</v>
      </c>
      <c r="E38" s="620"/>
      <c r="F38" s="620"/>
      <c r="G38" s="620"/>
      <c r="H38" s="620"/>
      <c r="I38" s="7"/>
      <c r="J38" s="8"/>
    </row>
    <row r="39" spans="2:10">
      <c r="B39" s="6"/>
      <c r="C39" s="7"/>
      <c r="D39" s="120"/>
      <c r="E39" s="120"/>
      <c r="F39" s="120"/>
      <c r="G39" s="120"/>
      <c r="H39" s="120"/>
      <c r="I39" s="7"/>
      <c r="J39" s="8"/>
    </row>
    <row r="40" spans="2:10" ht="15" thickBot="1">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election sqref="A1:C1"/>
    </sheetView>
  </sheetViews>
  <sheetFormatPr baseColWidth="10" defaultColWidth="8.90625" defaultRowHeight="14.5"/>
  <cols>
    <col min="1" max="1" width="8.90625" style="2"/>
    <col min="2" max="10" width="28" style="2" customWidth="1"/>
    <col min="11" max="18" width="8.90625" style="2"/>
  </cols>
  <sheetData>
    <row r="1" spans="1:10" ht="15" thickBot="1">
      <c r="A1" s="21"/>
    </row>
    <row r="2" spans="1:10">
      <c r="B2" s="3"/>
      <c r="C2" s="4"/>
      <c r="D2" s="4"/>
      <c r="E2" s="4"/>
      <c r="F2" s="4"/>
      <c r="G2" s="4"/>
      <c r="H2" s="4"/>
      <c r="I2" s="4"/>
      <c r="J2" s="5"/>
    </row>
    <row r="3" spans="1:10">
      <c r="B3" s="6"/>
      <c r="C3" s="7"/>
      <c r="D3" s="7"/>
      <c r="E3" s="7"/>
      <c r="F3" s="7"/>
      <c r="G3" s="7"/>
      <c r="H3" s="7"/>
      <c r="I3" s="7"/>
      <c r="J3" s="8"/>
    </row>
    <row r="4" spans="1:10">
      <c r="B4" s="6"/>
      <c r="C4" s="7"/>
      <c r="D4" s="7"/>
      <c r="E4" s="7"/>
      <c r="F4" s="7"/>
      <c r="G4" s="7"/>
      <c r="H4" s="7"/>
      <c r="I4" s="7"/>
      <c r="J4" s="8"/>
    </row>
    <row r="5" spans="1:10" ht="31">
      <c r="B5" s="6"/>
      <c r="C5" s="7"/>
      <c r="D5" s="7"/>
      <c r="E5" s="10"/>
      <c r="F5" s="10" t="s">
        <v>23</v>
      </c>
      <c r="G5" s="10"/>
      <c r="I5" s="10"/>
      <c r="J5" s="8"/>
    </row>
    <row r="6" spans="1:10">
      <c r="B6" s="6"/>
      <c r="C6" s="7"/>
      <c r="D6" s="7"/>
      <c r="E6" s="11"/>
      <c r="F6" s="11"/>
      <c r="G6" s="11"/>
      <c r="I6" s="11"/>
      <c r="J6" s="8"/>
    </row>
    <row r="7" spans="1:10" ht="26">
      <c r="B7" s="6"/>
      <c r="C7" s="7"/>
      <c r="D7" s="7"/>
      <c r="E7" s="12"/>
      <c r="F7" s="12" t="s">
        <v>24</v>
      </c>
      <c r="G7" s="12"/>
      <c r="I7" s="12"/>
      <c r="J7" s="8"/>
    </row>
    <row r="8" spans="1:10" ht="26">
      <c r="B8" s="6"/>
      <c r="C8" s="7"/>
      <c r="D8" s="7"/>
      <c r="E8" s="7"/>
      <c r="F8" s="12"/>
      <c r="G8" s="12"/>
      <c r="H8" s="12"/>
      <c r="I8" s="12"/>
      <c r="J8" s="8"/>
    </row>
    <row r="9" spans="1:10">
      <c r="B9" s="6"/>
      <c r="C9" s="22" t="s">
        <v>25</v>
      </c>
      <c r="D9" s="7"/>
      <c r="E9" s="7"/>
      <c r="F9" s="7"/>
      <c r="G9" s="7"/>
      <c r="H9" s="7"/>
      <c r="I9" s="7"/>
      <c r="J9" s="8"/>
    </row>
    <row r="10" spans="1:10">
      <c r="B10" s="6"/>
      <c r="C10" s="22" t="s">
        <v>26</v>
      </c>
      <c r="D10" s="7"/>
      <c r="E10" s="7"/>
      <c r="F10" s="7"/>
      <c r="G10" s="7"/>
      <c r="H10" s="7"/>
      <c r="I10" s="7"/>
      <c r="J10" s="8"/>
    </row>
    <row r="11" spans="1:10">
      <c r="B11" s="6"/>
      <c r="C11" s="22"/>
      <c r="D11" s="22" t="s">
        <v>27</v>
      </c>
      <c r="E11" s="7"/>
      <c r="F11" s="7"/>
      <c r="G11" s="7"/>
      <c r="H11" s="7"/>
      <c r="I11" s="7"/>
      <c r="J11" s="8"/>
    </row>
    <row r="12" spans="1:10">
      <c r="B12" s="6"/>
      <c r="C12" s="22"/>
      <c r="D12" s="22" t="s">
        <v>28</v>
      </c>
      <c r="E12" s="7"/>
      <c r="F12" s="7"/>
      <c r="G12" s="7"/>
      <c r="H12" s="7"/>
      <c r="I12" s="7"/>
      <c r="J12" s="8"/>
    </row>
    <row r="13" spans="1:10">
      <c r="B13" s="6"/>
      <c r="C13" s="22"/>
      <c r="D13" s="23" t="s">
        <v>29</v>
      </c>
      <c r="E13" s="7"/>
      <c r="F13" s="7"/>
      <c r="G13" s="7"/>
      <c r="H13" s="7"/>
      <c r="I13" s="7"/>
      <c r="J13" s="8"/>
    </row>
    <row r="14" spans="1:10">
      <c r="B14" s="6"/>
      <c r="C14" s="22"/>
      <c r="D14" s="23" t="s">
        <v>30</v>
      </c>
      <c r="E14" s="7"/>
      <c r="F14" s="7"/>
      <c r="G14" s="7"/>
      <c r="H14" s="7"/>
      <c r="I14" s="7"/>
      <c r="J14" s="8"/>
    </row>
    <row r="15" spans="1:10" s="2" customFormat="1">
      <c r="B15" s="6"/>
      <c r="C15" s="22"/>
      <c r="D15" s="23" t="s">
        <v>31</v>
      </c>
      <c r="E15" s="24"/>
      <c r="F15" s="24"/>
      <c r="G15" s="24"/>
      <c r="H15" s="24"/>
      <c r="I15" s="24"/>
      <c r="J15" s="25"/>
    </row>
    <row r="16" spans="1:10" s="2" customFormat="1">
      <c r="B16" s="26"/>
      <c r="C16" s="22" t="s">
        <v>32</v>
      </c>
      <c r="D16" s="22"/>
      <c r="E16" s="22"/>
      <c r="F16" s="22"/>
      <c r="G16" s="22"/>
      <c r="H16" s="22"/>
      <c r="I16" s="22"/>
      <c r="J16" s="27"/>
    </row>
    <row r="17" spans="2:20" s="2" customFormat="1">
      <c r="B17" s="6"/>
      <c r="C17" s="22" t="s">
        <v>33</v>
      </c>
      <c r="D17" s="23"/>
      <c r="E17" s="24"/>
      <c r="F17" s="28"/>
      <c r="G17" s="28"/>
      <c r="H17" s="28"/>
      <c r="I17" s="28"/>
      <c r="J17" s="8"/>
    </row>
    <row r="18" spans="2:20" s="2" customFormat="1">
      <c r="B18" s="6"/>
      <c r="C18" s="22"/>
      <c r="D18" s="23" t="s">
        <v>34</v>
      </c>
      <c r="E18" s="24"/>
      <c r="F18" s="28"/>
      <c r="G18" s="28"/>
      <c r="H18" s="28"/>
      <c r="I18" s="28"/>
      <c r="J18" s="8"/>
    </row>
    <row r="19" spans="2:20" s="2" customFormat="1">
      <c r="B19" s="6"/>
      <c r="C19" s="22"/>
      <c r="D19" s="23" t="s">
        <v>35</v>
      </c>
      <c r="E19" s="24"/>
      <c r="F19" s="28"/>
      <c r="G19" s="28"/>
      <c r="H19" s="28"/>
      <c r="I19" s="28"/>
      <c r="J19" s="8"/>
    </row>
    <row r="20" spans="2:20" s="29" customFormat="1">
      <c r="B20" s="30"/>
      <c r="C20" s="23" t="s">
        <v>36</v>
      </c>
      <c r="D20" s="7"/>
      <c r="E20" s="24"/>
      <c r="F20" s="31"/>
      <c r="G20" s="31"/>
      <c r="H20" s="31"/>
      <c r="I20" s="31"/>
      <c r="J20" s="25"/>
    </row>
    <row r="21" spans="2:20" s="2" customFormat="1">
      <c r="B21" s="6"/>
      <c r="C21" s="22"/>
      <c r="D21" s="22" t="s">
        <v>37</v>
      </c>
      <c r="E21" s="7"/>
      <c r="F21" s="14"/>
      <c r="G21" s="14"/>
      <c r="H21" s="14"/>
      <c r="I21" s="14"/>
      <c r="J21" s="8"/>
    </row>
    <row r="22" spans="2:20" s="2" customFormat="1">
      <c r="B22" s="6"/>
      <c r="C22" s="23" t="s">
        <v>38</v>
      </c>
      <c r="D22" s="22"/>
      <c r="E22" s="22"/>
      <c r="F22" s="14"/>
      <c r="G22" s="14"/>
      <c r="H22" s="14"/>
      <c r="I22" s="14"/>
      <c r="J22" s="8"/>
    </row>
    <row r="23" spans="2:20" s="2" customFormat="1">
      <c r="B23" s="6"/>
      <c r="C23" s="23"/>
      <c r="D23" s="22"/>
      <c r="E23" s="22"/>
      <c r="F23" s="14"/>
      <c r="G23" s="14"/>
      <c r="H23" s="14"/>
      <c r="I23" s="14"/>
      <c r="J23" s="8"/>
    </row>
    <row r="24" spans="2:20" s="2" customFormat="1">
      <c r="B24" s="6"/>
      <c r="C24" s="23"/>
      <c r="D24" s="22"/>
      <c r="E24" s="22"/>
      <c r="F24" s="14"/>
      <c r="G24" s="14"/>
      <c r="H24" s="14"/>
      <c r="I24" s="14"/>
      <c r="J24" s="8"/>
    </row>
    <row r="25" spans="2:20" s="2" customFormat="1">
      <c r="B25" s="6"/>
      <c r="C25" s="23"/>
      <c r="D25" s="22"/>
      <c r="E25" s="22"/>
      <c r="F25" s="14"/>
      <c r="G25" s="14"/>
      <c r="H25" s="14"/>
      <c r="I25" s="14"/>
      <c r="J25" s="8"/>
    </row>
    <row r="26" spans="2:20" s="2" customFormat="1">
      <c r="B26" s="6"/>
      <c r="C26" s="23"/>
      <c r="D26" s="22"/>
      <c r="E26" s="22"/>
      <c r="F26" s="14"/>
      <c r="G26" s="14"/>
      <c r="H26" s="14"/>
      <c r="I26" s="14"/>
      <c r="J26" s="8"/>
    </row>
    <row r="27" spans="2:20" s="2" customFormat="1">
      <c r="B27" s="6"/>
      <c r="C27" s="23"/>
      <c r="D27" s="22"/>
      <c r="E27" s="22"/>
      <c r="F27" s="14"/>
      <c r="G27" s="14"/>
      <c r="H27" s="14"/>
      <c r="I27" s="14"/>
      <c r="J27" s="8"/>
    </row>
    <row r="28" spans="2:20" s="2" customFormat="1" ht="15" thickBot="1">
      <c r="B28" s="18"/>
      <c r="C28" s="32"/>
      <c r="D28" s="33"/>
      <c r="E28" s="19"/>
      <c r="F28" s="19"/>
      <c r="G28" s="19"/>
      <c r="H28" s="19"/>
      <c r="I28" s="19"/>
      <c r="J28" s="20"/>
    </row>
    <row r="29" spans="2:20" ht="15" thickBot="1"/>
    <row r="30" spans="2:20">
      <c r="B30" s="3"/>
      <c r="C30" s="4"/>
      <c r="D30" s="4"/>
      <c r="E30" s="4"/>
      <c r="F30" s="4"/>
      <c r="G30" s="4"/>
      <c r="H30" s="4"/>
      <c r="I30" s="4"/>
      <c r="J30" s="5"/>
      <c r="S30" s="2"/>
      <c r="T30" s="2"/>
    </row>
    <row r="31" spans="2:20">
      <c r="B31" s="6"/>
      <c r="C31" s="7"/>
      <c r="D31" s="7"/>
      <c r="E31" s="7"/>
      <c r="F31" s="7"/>
      <c r="G31" s="7"/>
      <c r="H31" s="7"/>
      <c r="I31" s="7"/>
      <c r="J31" s="8"/>
      <c r="S31" s="2"/>
      <c r="T31" s="2"/>
    </row>
    <row r="32" spans="2:20">
      <c r="B32" s="6"/>
      <c r="C32" s="7"/>
      <c r="D32" s="7"/>
      <c r="E32" s="7"/>
      <c r="F32" s="7"/>
      <c r="G32" s="7"/>
      <c r="H32" s="7"/>
      <c r="I32" s="7"/>
      <c r="J32" s="8"/>
      <c r="S32" s="2"/>
      <c r="T32" s="2"/>
    </row>
    <row r="33" spans="2:20">
      <c r="B33" s="6"/>
      <c r="C33" s="7"/>
      <c r="D33" s="7"/>
      <c r="E33" s="7"/>
      <c r="F33" s="7"/>
      <c r="G33" s="7"/>
      <c r="H33" s="7"/>
      <c r="I33" s="7"/>
      <c r="J33" s="8"/>
      <c r="S33" s="2"/>
      <c r="T33" s="2"/>
    </row>
    <row r="34" spans="2:20">
      <c r="B34" s="6"/>
      <c r="C34" s="34" t="s">
        <v>39</v>
      </c>
      <c r="D34" s="7"/>
      <c r="E34" s="7"/>
      <c r="F34" s="35"/>
      <c r="G34" s="7"/>
      <c r="H34" s="7"/>
      <c r="I34" s="7"/>
      <c r="J34" s="8"/>
      <c r="S34" s="2"/>
      <c r="T34" s="2"/>
    </row>
    <row r="35" spans="2:20">
      <c r="B35" s="6"/>
      <c r="C35" s="7"/>
      <c r="D35" s="7"/>
      <c r="E35" s="7"/>
      <c r="F35" s="22"/>
      <c r="G35" s="7"/>
      <c r="H35" s="7"/>
      <c r="I35" s="7"/>
      <c r="J35" s="8"/>
      <c r="S35" s="2"/>
      <c r="T35" s="2"/>
    </row>
    <row r="36" spans="2:20">
      <c r="B36" s="6"/>
      <c r="C36" s="7" t="s">
        <v>40</v>
      </c>
      <c r="D36" s="7"/>
      <c r="E36" s="7"/>
      <c r="F36" s="11"/>
      <c r="G36" s="7" t="s">
        <v>41</v>
      </c>
      <c r="H36" s="11"/>
      <c r="I36" s="11"/>
      <c r="J36" s="8"/>
      <c r="S36" s="2"/>
      <c r="T36" s="2"/>
    </row>
    <row r="37" spans="2:20">
      <c r="B37" s="6"/>
      <c r="C37" s="7" t="s">
        <v>42</v>
      </c>
      <c r="D37" s="7"/>
      <c r="E37" s="7"/>
      <c r="F37" s="11"/>
      <c r="G37" s="7" t="s">
        <v>43</v>
      </c>
      <c r="H37" s="11"/>
      <c r="I37" s="11"/>
      <c r="J37" s="8"/>
      <c r="S37" s="2"/>
      <c r="T37" s="2"/>
    </row>
    <row r="38" spans="2:20">
      <c r="B38" s="6"/>
      <c r="C38" s="7">
        <v>3</v>
      </c>
      <c r="D38" s="7"/>
      <c r="E38" s="7"/>
      <c r="F38" s="11"/>
      <c r="G38" s="7" t="s">
        <v>44</v>
      </c>
      <c r="H38" s="11"/>
      <c r="I38" s="11"/>
      <c r="J38" s="8"/>
      <c r="S38" s="2"/>
      <c r="T38" s="2"/>
    </row>
    <row r="39" spans="2:20" ht="26">
      <c r="B39" s="6"/>
      <c r="C39" s="7"/>
      <c r="D39" s="7"/>
      <c r="E39" s="7"/>
      <c r="F39" s="12"/>
      <c r="G39" s="12"/>
      <c r="H39" s="12"/>
      <c r="I39" s="12"/>
      <c r="J39" s="8"/>
      <c r="S39" s="2"/>
      <c r="T39" s="2"/>
    </row>
    <row r="40" spans="2:20">
      <c r="B40" s="6"/>
      <c r="C40" s="22"/>
      <c r="D40" s="7"/>
      <c r="E40" s="7"/>
      <c r="F40" s="7"/>
      <c r="G40" s="7"/>
      <c r="H40" s="7"/>
      <c r="I40" s="7"/>
      <c r="J40" s="8"/>
      <c r="S40" s="2"/>
      <c r="T40" s="2"/>
    </row>
    <row r="41" spans="2:20">
      <c r="B41" s="6"/>
      <c r="C41" s="22"/>
      <c r="D41" s="7"/>
      <c r="E41" s="7"/>
      <c r="F41" s="7"/>
      <c r="G41" s="7"/>
      <c r="H41" s="7"/>
      <c r="I41" s="7"/>
      <c r="J41" s="8"/>
      <c r="S41" s="2"/>
      <c r="T41" s="2"/>
    </row>
    <row r="42" spans="2:20">
      <c r="B42" s="6"/>
      <c r="C42" s="22"/>
      <c r="D42" s="22"/>
      <c r="E42" s="7"/>
      <c r="F42" s="35"/>
      <c r="G42" s="7"/>
      <c r="H42" s="7"/>
      <c r="I42" s="7"/>
      <c r="J42" s="8"/>
      <c r="S42" s="2"/>
      <c r="T42" s="2"/>
    </row>
    <row r="43" spans="2:20">
      <c r="B43" s="6"/>
      <c r="C43" s="22"/>
      <c r="D43" s="22"/>
      <c r="E43" s="7"/>
      <c r="F43" s="7"/>
      <c r="G43" s="7"/>
      <c r="H43" s="7"/>
      <c r="I43" s="7"/>
      <c r="J43" s="8"/>
      <c r="S43" s="2"/>
      <c r="T43" s="2"/>
    </row>
    <row r="44" spans="2:20">
      <c r="B44" s="6"/>
      <c r="C44" s="22"/>
      <c r="D44" s="23"/>
      <c r="E44" s="7"/>
      <c r="F44" s="7"/>
      <c r="G44" s="7"/>
      <c r="H44" s="7"/>
      <c r="I44" s="7"/>
      <c r="J44" s="8"/>
      <c r="S44" s="2"/>
      <c r="T44" s="2"/>
    </row>
    <row r="45" spans="2:20">
      <c r="B45" s="6"/>
      <c r="C45" s="22"/>
      <c r="D45" s="23"/>
      <c r="E45" s="7"/>
      <c r="F45" s="7"/>
      <c r="G45" s="7"/>
      <c r="H45" s="7"/>
      <c r="I45" s="7"/>
      <c r="J45" s="8"/>
      <c r="S45" s="2"/>
      <c r="T45" s="2"/>
    </row>
    <row r="46" spans="2:20">
      <c r="B46" s="6"/>
      <c r="C46" s="22"/>
      <c r="D46" s="23"/>
      <c r="E46" s="24"/>
      <c r="F46" s="24"/>
      <c r="G46" s="24"/>
      <c r="H46" s="24"/>
      <c r="I46" s="24"/>
      <c r="J46" s="25"/>
      <c r="S46" s="2"/>
      <c r="T46" s="2"/>
    </row>
    <row r="47" spans="2:20">
      <c r="B47" s="26"/>
      <c r="C47" s="22"/>
      <c r="D47" s="22"/>
      <c r="E47" s="22"/>
      <c r="F47" s="22"/>
      <c r="G47" s="22"/>
      <c r="H47" s="22"/>
      <c r="I47" s="22"/>
      <c r="J47" s="27"/>
      <c r="S47" s="2"/>
      <c r="T47" s="2"/>
    </row>
    <row r="48" spans="2:20">
      <c r="B48" s="6"/>
      <c r="C48" s="23"/>
      <c r="D48" s="7"/>
      <c r="E48" s="7"/>
      <c r="F48" s="7"/>
      <c r="G48" s="7"/>
      <c r="H48" s="7"/>
      <c r="I48" s="7"/>
      <c r="J48" s="8"/>
      <c r="S48" s="2"/>
      <c r="T48" s="2"/>
    </row>
    <row r="49" spans="2:20">
      <c r="B49" s="6"/>
      <c r="C49" s="22"/>
      <c r="D49" s="23"/>
      <c r="E49" s="24"/>
      <c r="F49" s="28"/>
      <c r="G49" s="28"/>
      <c r="H49" s="28"/>
      <c r="I49" s="28"/>
      <c r="J49" s="8"/>
      <c r="S49" s="2"/>
      <c r="T49" s="2"/>
    </row>
    <row r="50" spans="2:20">
      <c r="B50" s="6"/>
      <c r="C50" s="22"/>
      <c r="D50" s="23"/>
      <c r="E50" s="24"/>
      <c r="F50" s="28"/>
      <c r="G50" s="28"/>
      <c r="H50" s="28"/>
      <c r="I50" s="28"/>
      <c r="J50" s="8"/>
      <c r="S50" s="2"/>
      <c r="T50" s="2"/>
    </row>
    <row r="51" spans="2:20">
      <c r="B51" s="30"/>
      <c r="C51" s="23"/>
      <c r="D51" s="7"/>
      <c r="E51" s="24"/>
      <c r="F51" s="31"/>
      <c r="G51" s="31"/>
      <c r="H51" s="31"/>
      <c r="I51" s="31"/>
      <c r="J51" s="25"/>
      <c r="S51" s="2"/>
      <c r="T51" s="2"/>
    </row>
    <row r="52" spans="2:20">
      <c r="B52" s="30"/>
      <c r="C52" s="23"/>
      <c r="D52" s="7"/>
      <c r="E52" s="24"/>
      <c r="F52" s="31"/>
      <c r="G52" s="31"/>
      <c r="H52" s="31"/>
      <c r="I52" s="31"/>
      <c r="J52" s="25"/>
      <c r="S52" s="2"/>
      <c r="T52" s="2"/>
    </row>
    <row r="53" spans="2:20">
      <c r="B53" s="30"/>
      <c r="C53" s="23"/>
      <c r="D53" s="7"/>
      <c r="E53" s="24"/>
      <c r="F53" s="31"/>
      <c r="G53" s="31"/>
      <c r="H53" s="31"/>
      <c r="I53" s="31"/>
      <c r="J53" s="25"/>
      <c r="S53" s="2"/>
      <c r="T53" s="2"/>
    </row>
    <row r="54" spans="2:20">
      <c r="B54" s="30"/>
      <c r="C54" s="23"/>
      <c r="D54" s="7"/>
      <c r="E54" s="24"/>
      <c r="F54" s="31"/>
      <c r="G54" s="31"/>
      <c r="H54" s="31"/>
      <c r="I54" s="31"/>
      <c r="J54" s="25"/>
      <c r="S54" s="2"/>
      <c r="T54" s="2"/>
    </row>
    <row r="55" spans="2:20">
      <c r="B55" s="30"/>
      <c r="C55" s="23"/>
      <c r="D55" s="7"/>
      <c r="E55" s="24"/>
      <c r="F55" s="31"/>
      <c r="G55" s="31"/>
      <c r="H55" s="31"/>
      <c r="I55" s="31"/>
      <c r="J55" s="25"/>
      <c r="S55" s="2"/>
      <c r="T55" s="2"/>
    </row>
    <row r="56" spans="2:20">
      <c r="B56" s="30"/>
      <c r="C56" s="23"/>
      <c r="D56" s="7"/>
      <c r="E56" s="24"/>
      <c r="F56" s="31"/>
      <c r="G56" s="31"/>
      <c r="H56" s="31"/>
      <c r="I56" s="31"/>
      <c r="J56" s="25"/>
      <c r="S56" s="2"/>
      <c r="T56" s="2"/>
    </row>
    <row r="57" spans="2:20">
      <c r="B57" s="30"/>
      <c r="C57" s="23"/>
      <c r="D57" s="7"/>
      <c r="E57" s="24"/>
      <c r="F57" s="31"/>
      <c r="G57" s="31"/>
      <c r="H57" s="31"/>
      <c r="I57" s="31"/>
      <c r="J57" s="25"/>
      <c r="S57" s="2"/>
      <c r="T57" s="2"/>
    </row>
    <row r="58" spans="2:20">
      <c r="B58" s="6"/>
      <c r="C58" s="22"/>
      <c r="D58" s="22"/>
      <c r="E58" s="7"/>
      <c r="F58" s="14"/>
      <c r="G58" s="14"/>
      <c r="H58" s="14"/>
      <c r="I58" s="14"/>
      <c r="J58" s="8"/>
      <c r="S58" s="2"/>
      <c r="T58" s="2"/>
    </row>
    <row r="59" spans="2:20" ht="15" thickBot="1">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90625" defaultRowHeight="14.5" outlineLevelRow="1"/>
  <cols>
    <col min="1" max="1" width="13.36328125" style="41" customWidth="1"/>
    <col min="2" max="2" width="60.6328125" style="41" customWidth="1"/>
    <col min="3" max="4" width="40.6328125" style="41" customWidth="1"/>
    <col min="5" max="5" width="6.6328125" style="41" customWidth="1"/>
    <col min="6" max="6" width="41.6328125" style="41" customWidth="1"/>
    <col min="7" max="7" width="41.6328125" style="39" customWidth="1"/>
    <col min="8" max="8" width="7.36328125" style="41" customWidth="1"/>
    <col min="9" max="9" width="71.90625" style="41" customWidth="1"/>
    <col min="10" max="11" width="47.6328125" style="41" customWidth="1"/>
    <col min="12" max="12" width="7.36328125" style="41" customWidth="1"/>
    <col min="13" max="13" width="25.6328125" style="41" customWidth="1"/>
    <col min="14" max="14" width="25.6328125" style="39" customWidth="1"/>
    <col min="15" max="16384" width="8.90625" style="71"/>
  </cols>
  <sheetData>
    <row r="1" spans="1:13" ht="31">
      <c r="A1" s="167" t="s">
        <v>1701</v>
      </c>
      <c r="B1" s="167"/>
      <c r="C1" s="39"/>
      <c r="D1" s="39"/>
      <c r="E1" s="39"/>
      <c r="F1" s="176" t="s">
        <v>1730</v>
      </c>
      <c r="H1" s="39"/>
      <c r="I1" s="167"/>
      <c r="J1" s="39"/>
      <c r="K1" s="39"/>
      <c r="L1" s="39"/>
      <c r="M1" s="39"/>
    </row>
    <row r="2" spans="1:13" ht="15" thickBot="1">
      <c r="A2" s="39"/>
      <c r="B2" s="40"/>
      <c r="C2" s="40"/>
      <c r="D2" s="39"/>
      <c r="E2" s="39"/>
      <c r="F2" s="39"/>
      <c r="H2" s="39"/>
      <c r="L2" s="39"/>
      <c r="M2" s="39"/>
    </row>
    <row r="3" spans="1:13" ht="19" thickBot="1">
      <c r="A3" s="42"/>
      <c r="B3" s="43" t="s">
        <v>45</v>
      </c>
      <c r="C3" s="44" t="s">
        <v>189</v>
      </c>
      <c r="D3" s="42"/>
      <c r="E3" s="42"/>
      <c r="F3" s="39"/>
      <c r="G3" s="42"/>
      <c r="H3" s="39"/>
      <c r="L3" s="39"/>
      <c r="M3" s="39"/>
    </row>
    <row r="4" spans="1:13" ht="15" thickBot="1">
      <c r="H4" s="39"/>
      <c r="L4" s="39"/>
      <c r="M4" s="39"/>
    </row>
    <row r="5" spans="1:13" ht="18.5">
      <c r="A5" s="45"/>
      <c r="B5" s="46" t="s">
        <v>47</v>
      </c>
      <c r="C5" s="45"/>
      <c r="E5" s="47"/>
      <c r="F5" s="47"/>
      <c r="H5" s="39"/>
      <c r="L5" s="39"/>
      <c r="M5" s="39"/>
    </row>
    <row r="6" spans="1:13">
      <c r="B6" s="49" t="s">
        <v>48</v>
      </c>
      <c r="H6" s="39"/>
      <c r="L6" s="39"/>
      <c r="M6" s="39"/>
    </row>
    <row r="7" spans="1:13">
      <c r="B7" s="48" t="s">
        <v>49</v>
      </c>
      <c r="H7" s="39"/>
      <c r="L7" s="39"/>
      <c r="M7" s="39"/>
    </row>
    <row r="8" spans="1:13">
      <c r="B8" s="48" t="s">
        <v>50</v>
      </c>
      <c r="F8" s="41" t="s">
        <v>51</v>
      </c>
      <c r="H8" s="39"/>
      <c r="L8" s="39"/>
      <c r="M8" s="39"/>
    </row>
    <row r="9" spans="1:13">
      <c r="B9" s="49" t="s">
        <v>52</v>
      </c>
      <c r="H9" s="39"/>
      <c r="L9" s="39"/>
      <c r="M9" s="39"/>
    </row>
    <row r="10" spans="1:13">
      <c r="B10" s="49" t="s">
        <v>53</v>
      </c>
      <c r="H10" s="39"/>
      <c r="L10" s="39"/>
      <c r="M10" s="39"/>
    </row>
    <row r="11" spans="1:13" ht="15" thickBot="1">
      <c r="B11" s="50" t="s">
        <v>54</v>
      </c>
      <c r="H11" s="39"/>
      <c r="L11" s="39"/>
      <c r="M11" s="39"/>
    </row>
    <row r="12" spans="1:13">
      <c r="B12" s="51"/>
      <c r="H12" s="39"/>
      <c r="L12" s="39"/>
      <c r="M12" s="39"/>
    </row>
    <row r="13" spans="1:13" ht="37">
      <c r="A13" s="52" t="s">
        <v>55</v>
      </c>
      <c r="B13" s="52" t="s">
        <v>48</v>
      </c>
      <c r="C13" s="53"/>
      <c r="D13" s="53"/>
      <c r="E13" s="53"/>
      <c r="F13" s="53"/>
      <c r="G13" s="54"/>
      <c r="H13" s="39"/>
      <c r="L13" s="39"/>
      <c r="M13" s="39"/>
    </row>
    <row r="14" spans="1:13">
      <c r="A14" s="41" t="s">
        <v>56</v>
      </c>
      <c r="B14" s="55" t="s">
        <v>0</v>
      </c>
      <c r="C14" s="41" t="s">
        <v>573</v>
      </c>
      <c r="E14" s="47"/>
      <c r="F14" s="47"/>
      <c r="H14" s="39"/>
      <c r="L14" s="39"/>
      <c r="M14" s="39"/>
    </row>
    <row r="15" spans="1:13">
      <c r="A15" s="41" t="s">
        <v>58</v>
      </c>
      <c r="B15" s="55" t="s">
        <v>59</v>
      </c>
      <c r="C15" s="41" t="str">
        <f>'D1.Overview'!C3</f>
        <v>MMB SCF</v>
      </c>
      <c r="E15" s="47"/>
      <c r="F15" s="47"/>
      <c r="H15" s="39"/>
      <c r="L15" s="39"/>
      <c r="M15" s="39"/>
    </row>
    <row r="16" spans="1:13" ht="29">
      <c r="A16" s="41" t="s">
        <v>60</v>
      </c>
      <c r="B16" s="55" t="s">
        <v>61</v>
      </c>
      <c r="C16" s="292" t="s">
        <v>2195</v>
      </c>
      <c r="E16" s="47"/>
      <c r="F16" s="47"/>
      <c r="H16" s="39"/>
      <c r="L16" s="39"/>
      <c r="M16" s="39"/>
    </row>
    <row r="17" spans="1:13">
      <c r="A17" s="41" t="s">
        <v>62</v>
      </c>
      <c r="B17" s="55" t="s">
        <v>63</v>
      </c>
      <c r="C17" s="290">
        <f>'D1.Overview'!C4</f>
        <v>43646</v>
      </c>
      <c r="E17" s="47"/>
      <c r="F17" s="47"/>
      <c r="H17" s="39"/>
      <c r="L17" s="39"/>
      <c r="M17" s="39"/>
    </row>
    <row r="18" spans="1:13" outlineLevel="1">
      <c r="A18" s="41" t="s">
        <v>64</v>
      </c>
      <c r="B18" s="56" t="s">
        <v>65</v>
      </c>
      <c r="E18" s="47"/>
      <c r="F18" s="47"/>
      <c r="H18" s="39"/>
      <c r="L18" s="39"/>
      <c r="M18" s="39"/>
    </row>
    <row r="19" spans="1:13" outlineLevel="1">
      <c r="A19" s="41" t="s">
        <v>66</v>
      </c>
      <c r="B19" s="56" t="s">
        <v>67</v>
      </c>
      <c r="E19" s="47"/>
      <c r="F19" s="47"/>
      <c r="H19" s="39"/>
      <c r="L19" s="39"/>
      <c r="M19" s="39"/>
    </row>
    <row r="20" spans="1:13" outlineLevel="1">
      <c r="A20" s="41" t="s">
        <v>68</v>
      </c>
      <c r="B20" s="56"/>
      <c r="E20" s="47"/>
      <c r="F20" s="47"/>
      <c r="H20" s="39"/>
      <c r="L20" s="39"/>
      <c r="M20" s="39"/>
    </row>
    <row r="21" spans="1:13" outlineLevel="1">
      <c r="A21" s="41" t="s">
        <v>69</v>
      </c>
      <c r="B21" s="56"/>
      <c r="E21" s="47"/>
      <c r="F21" s="47"/>
      <c r="H21" s="39"/>
      <c r="L21" s="39"/>
      <c r="M21" s="39"/>
    </row>
    <row r="22" spans="1:13" outlineLevel="1">
      <c r="A22" s="41" t="s">
        <v>70</v>
      </c>
      <c r="B22" s="56"/>
      <c r="E22" s="47"/>
      <c r="F22" s="47"/>
      <c r="H22" s="39"/>
      <c r="L22" s="39"/>
      <c r="M22" s="39"/>
    </row>
    <row r="23" spans="1:13" outlineLevel="1">
      <c r="A23" s="41" t="s">
        <v>71</v>
      </c>
      <c r="B23" s="56"/>
      <c r="E23" s="47"/>
      <c r="F23" s="47"/>
      <c r="H23" s="39"/>
      <c r="L23" s="39"/>
      <c r="M23" s="39"/>
    </row>
    <row r="24" spans="1:13" outlineLevel="1">
      <c r="A24" s="41" t="s">
        <v>72</v>
      </c>
      <c r="B24" s="56"/>
      <c r="E24" s="47"/>
      <c r="F24" s="47"/>
      <c r="H24" s="39"/>
      <c r="L24" s="39"/>
      <c r="M24" s="39"/>
    </row>
    <row r="25" spans="1:13" outlineLevel="1">
      <c r="A25" s="41" t="s">
        <v>73</v>
      </c>
      <c r="B25" s="56"/>
      <c r="E25" s="47"/>
      <c r="F25" s="47"/>
      <c r="H25" s="39"/>
      <c r="L25" s="39"/>
      <c r="M25" s="39"/>
    </row>
    <row r="26" spans="1:13" ht="18.5">
      <c r="A26" s="53"/>
      <c r="B26" s="52" t="s">
        <v>49</v>
      </c>
      <c r="C26" s="53"/>
      <c r="D26" s="53"/>
      <c r="E26" s="53"/>
      <c r="F26" s="53"/>
      <c r="G26" s="54"/>
      <c r="H26" s="39"/>
      <c r="L26" s="39"/>
      <c r="M26" s="39"/>
    </row>
    <row r="27" spans="1:13">
      <c r="A27" s="41" t="s">
        <v>74</v>
      </c>
      <c r="B27" s="57" t="s">
        <v>75</v>
      </c>
      <c r="C27" s="294" t="str">
        <f>'D1.Overview'!E41</f>
        <v>Y</v>
      </c>
      <c r="D27" s="58"/>
      <c r="E27" s="58"/>
      <c r="F27" s="58"/>
      <c r="H27" s="39"/>
      <c r="L27" s="39"/>
      <c r="M27" s="39"/>
    </row>
    <row r="28" spans="1:13">
      <c r="A28" s="41" t="s">
        <v>76</v>
      </c>
      <c r="B28" s="57" t="s">
        <v>77</v>
      </c>
      <c r="C28" s="294" t="str">
        <f>'D1.Overview'!E42</f>
        <v>Y</v>
      </c>
      <c r="D28" s="58"/>
      <c r="E28" s="58"/>
      <c r="F28" s="58"/>
      <c r="H28" s="39"/>
      <c r="L28" s="39"/>
      <c r="M28" s="39"/>
    </row>
    <row r="29" spans="1:13" ht="29">
      <c r="A29" s="41" t="s">
        <v>78</v>
      </c>
      <c r="B29" s="57" t="s">
        <v>79</v>
      </c>
      <c r="C29" s="293" t="s">
        <v>1850</v>
      </c>
      <c r="E29" s="58"/>
      <c r="F29" s="58"/>
      <c r="H29" s="39"/>
      <c r="L29" s="39"/>
      <c r="M29" s="39"/>
    </row>
    <row r="30" spans="1:13" outlineLevel="1">
      <c r="A30" s="41" t="s">
        <v>80</v>
      </c>
      <c r="B30" s="57"/>
      <c r="E30" s="58"/>
      <c r="F30" s="58"/>
      <c r="H30" s="39"/>
      <c r="L30" s="39"/>
      <c r="M30" s="39"/>
    </row>
    <row r="31" spans="1:13" outlineLevel="1">
      <c r="A31" s="41" t="s">
        <v>81</v>
      </c>
      <c r="B31" s="57"/>
      <c r="E31" s="58"/>
      <c r="F31" s="58"/>
      <c r="H31" s="39"/>
      <c r="L31" s="39"/>
      <c r="M31" s="39"/>
    </row>
    <row r="32" spans="1:13" outlineLevel="1">
      <c r="A32" s="41" t="s">
        <v>82</v>
      </c>
      <c r="B32" s="57"/>
      <c r="E32" s="58"/>
      <c r="F32" s="58"/>
      <c r="H32" s="39"/>
      <c r="L32" s="39"/>
      <c r="M32" s="39"/>
    </row>
    <row r="33" spans="1:13" outlineLevel="1">
      <c r="A33" s="41" t="s">
        <v>83</v>
      </c>
      <c r="B33" s="57"/>
      <c r="E33" s="58"/>
      <c r="F33" s="58"/>
      <c r="H33" s="39"/>
      <c r="L33" s="39"/>
      <c r="M33" s="39"/>
    </row>
    <row r="34" spans="1:13" outlineLevel="1">
      <c r="A34" s="41" t="s">
        <v>84</v>
      </c>
      <c r="B34" s="57"/>
      <c r="E34" s="58"/>
      <c r="F34" s="58"/>
      <c r="H34" s="39"/>
      <c r="L34" s="39"/>
      <c r="M34" s="39"/>
    </row>
    <row r="35" spans="1:13" outlineLevel="1">
      <c r="A35" s="41" t="s">
        <v>85</v>
      </c>
      <c r="B35" s="59"/>
      <c r="E35" s="58"/>
      <c r="F35" s="58"/>
      <c r="H35" s="39"/>
      <c r="L35" s="39"/>
      <c r="M35" s="39"/>
    </row>
    <row r="36" spans="1:13" ht="18.5">
      <c r="A36" s="52"/>
      <c r="B36" s="52" t="s">
        <v>50</v>
      </c>
      <c r="C36" s="52"/>
      <c r="D36" s="53"/>
      <c r="E36" s="53"/>
      <c r="F36" s="53"/>
      <c r="G36" s="54"/>
      <c r="H36" s="39"/>
      <c r="L36" s="39"/>
      <c r="M36" s="39"/>
    </row>
    <row r="37" spans="1:13" ht="15" customHeight="1">
      <c r="A37" s="60"/>
      <c r="B37" s="61" t="s">
        <v>86</v>
      </c>
      <c r="C37" s="60" t="s">
        <v>87</v>
      </c>
      <c r="D37" s="60"/>
      <c r="E37" s="62"/>
      <c r="F37" s="63"/>
      <c r="G37" s="63"/>
      <c r="H37" s="39"/>
      <c r="L37" s="39"/>
      <c r="M37" s="39"/>
    </row>
    <row r="38" spans="1:13">
      <c r="A38" s="41" t="s">
        <v>4</v>
      </c>
      <c r="B38" s="58" t="s">
        <v>1544</v>
      </c>
      <c r="C38" s="171">
        <f>C58</f>
        <v>771.5330049500003</v>
      </c>
      <c r="F38" s="58"/>
      <c r="H38" s="39"/>
      <c r="L38" s="39"/>
      <c r="M38" s="39"/>
    </row>
    <row r="39" spans="1:13">
      <c r="A39" s="41" t="s">
        <v>88</v>
      </c>
      <c r="B39" s="58" t="s">
        <v>89</v>
      </c>
      <c r="C39" s="171">
        <f>'D1.Overview'!E55</f>
        <v>600</v>
      </c>
      <c r="F39" s="58"/>
      <c r="H39" s="39"/>
      <c r="L39" s="39"/>
      <c r="M39" s="39"/>
    </row>
    <row r="40" spans="1:13" outlineLevel="1">
      <c r="A40" s="41" t="s">
        <v>90</v>
      </c>
      <c r="B40" s="64" t="s">
        <v>91</v>
      </c>
      <c r="C40" s="41" t="s">
        <v>1368</v>
      </c>
      <c r="F40" s="58"/>
      <c r="H40" s="39"/>
      <c r="L40" s="39"/>
      <c r="M40" s="39"/>
    </row>
    <row r="41" spans="1:13" outlineLevel="1">
      <c r="A41" s="41" t="s">
        <v>93</v>
      </c>
      <c r="B41" s="64" t="s">
        <v>94</v>
      </c>
      <c r="C41" s="41" t="s">
        <v>1368</v>
      </c>
      <c r="F41" s="58"/>
      <c r="H41" s="39"/>
      <c r="L41" s="39"/>
      <c r="M41" s="39"/>
    </row>
    <row r="42" spans="1:13" outlineLevel="1">
      <c r="A42" s="41" t="s">
        <v>95</v>
      </c>
      <c r="B42" s="58"/>
      <c r="F42" s="58"/>
      <c r="H42" s="39"/>
      <c r="L42" s="39"/>
      <c r="M42" s="39"/>
    </row>
    <row r="43" spans="1:13" outlineLevel="1">
      <c r="A43" s="41" t="s">
        <v>96</v>
      </c>
      <c r="B43" s="58"/>
      <c r="F43" s="58"/>
      <c r="H43" s="39"/>
      <c r="L43" s="39"/>
      <c r="M43" s="39"/>
    </row>
    <row r="44" spans="1:13" ht="15" customHeight="1">
      <c r="A44" s="60"/>
      <c r="B44" s="61" t="s">
        <v>97</v>
      </c>
      <c r="C44" s="114" t="s">
        <v>1545</v>
      </c>
      <c r="D44" s="60" t="s">
        <v>98</v>
      </c>
      <c r="E44" s="62"/>
      <c r="F44" s="63" t="s">
        <v>99</v>
      </c>
      <c r="G44" s="63" t="s">
        <v>100</v>
      </c>
      <c r="H44" s="39"/>
      <c r="L44" s="39"/>
      <c r="M44" s="39"/>
    </row>
    <row r="45" spans="1:13">
      <c r="A45" s="41" t="s">
        <v>8</v>
      </c>
      <c r="B45" s="58" t="s">
        <v>101</v>
      </c>
      <c r="C45" s="297">
        <f>'D1.Overview'!C61-1</f>
        <v>5.0000000000000044E-2</v>
      </c>
      <c r="D45" s="78">
        <f>IF(OR(C38="[For completion]",C39="[For completion]"),"Please complete G.3.1.1 and G.3.1.2",(C38/C39-1))</f>
        <v>0.28588834158333376</v>
      </c>
      <c r="E45" s="78"/>
      <c r="F45" s="78">
        <f>'D1.Overview'!C61-1</f>
        <v>5.0000000000000044E-2</v>
      </c>
      <c r="G45" s="41" t="s">
        <v>2196</v>
      </c>
      <c r="H45" s="39"/>
      <c r="L45" s="39"/>
      <c r="M45" s="39"/>
    </row>
    <row r="46" spans="1:13" outlineLevel="1">
      <c r="A46" s="41" t="s">
        <v>102</v>
      </c>
      <c r="B46" s="56" t="s">
        <v>103</v>
      </c>
      <c r="C46" s="78" t="s">
        <v>1368</v>
      </c>
      <c r="D46" s="298">
        <v>1.0619918574084506</v>
      </c>
      <c r="E46" s="78"/>
      <c r="F46" s="611">
        <f>1</f>
        <v>1</v>
      </c>
      <c r="G46" s="78" t="s">
        <v>2197</v>
      </c>
      <c r="H46" s="39"/>
      <c r="L46" s="39"/>
      <c r="M46" s="39"/>
    </row>
    <row r="47" spans="1:13" outlineLevel="1">
      <c r="A47" s="41" t="s">
        <v>104</v>
      </c>
      <c r="B47" s="56" t="s">
        <v>105</v>
      </c>
      <c r="C47" s="78"/>
      <c r="D47" s="78"/>
      <c r="E47" s="78"/>
      <c r="F47" s="78"/>
      <c r="G47" s="78"/>
      <c r="H47" s="39"/>
      <c r="L47" s="39"/>
      <c r="M47" s="39"/>
    </row>
    <row r="48" spans="1:13" outlineLevel="1">
      <c r="A48" s="41" t="s">
        <v>106</v>
      </c>
      <c r="B48" s="56"/>
      <c r="C48" s="78"/>
      <c r="D48" s="78"/>
      <c r="E48" s="78"/>
      <c r="F48" s="78"/>
      <c r="G48" s="78"/>
      <c r="H48" s="39"/>
      <c r="L48" s="39"/>
      <c r="M48" s="39"/>
    </row>
    <row r="49" spans="1:13" outlineLevel="1">
      <c r="A49" s="41" t="s">
        <v>107</v>
      </c>
      <c r="B49" s="56"/>
      <c r="C49" s="78"/>
      <c r="D49" s="78"/>
      <c r="E49" s="78"/>
      <c r="F49" s="78"/>
      <c r="G49" s="78"/>
      <c r="H49" s="39"/>
      <c r="L49" s="39"/>
      <c r="M49" s="39"/>
    </row>
    <row r="50" spans="1:13" outlineLevel="1">
      <c r="A50" s="41" t="s">
        <v>108</v>
      </c>
      <c r="B50" s="56"/>
      <c r="C50" s="78"/>
      <c r="D50" s="78"/>
      <c r="E50" s="78"/>
      <c r="F50" s="78"/>
      <c r="G50" s="78"/>
      <c r="H50" s="39"/>
      <c r="L50" s="39"/>
      <c r="M50" s="39"/>
    </row>
    <row r="51" spans="1:13" outlineLevel="1">
      <c r="A51" s="41" t="s">
        <v>109</v>
      </c>
      <c r="B51" s="56"/>
      <c r="C51" s="78"/>
      <c r="D51" s="78"/>
      <c r="E51" s="78"/>
      <c r="F51" s="78"/>
      <c r="G51" s="78"/>
      <c r="H51" s="39"/>
      <c r="L51" s="39"/>
      <c r="M51" s="39"/>
    </row>
    <row r="52" spans="1:13" ht="15" customHeight="1">
      <c r="A52" s="60"/>
      <c r="B52" s="61" t="s">
        <v>110</v>
      </c>
      <c r="C52" s="60" t="s">
        <v>87</v>
      </c>
      <c r="D52" s="60"/>
      <c r="E52" s="62"/>
      <c r="F52" s="63" t="s">
        <v>111</v>
      </c>
      <c r="G52" s="63"/>
      <c r="H52" s="39"/>
      <c r="L52" s="39"/>
      <c r="M52" s="39"/>
    </row>
    <row r="53" spans="1:13">
      <c r="A53" s="41" t="s">
        <v>112</v>
      </c>
      <c r="B53" s="58" t="s">
        <v>113</v>
      </c>
      <c r="C53" s="295">
        <f>'D1.Overview'!E51</f>
        <v>745.41540381000027</v>
      </c>
      <c r="E53" s="66"/>
      <c r="F53" s="67">
        <f>IF($C$58=0,"",IF(C53="[for completion]","",C53/$C$58))</f>
        <v>0.96614843309043841</v>
      </c>
      <c r="G53" s="67"/>
      <c r="H53" s="39"/>
      <c r="L53" s="39"/>
      <c r="M53" s="39"/>
    </row>
    <row r="54" spans="1:13">
      <c r="A54" s="41" t="s">
        <v>114</v>
      </c>
      <c r="B54" s="58" t="s">
        <v>115</v>
      </c>
      <c r="C54" s="296">
        <v>0</v>
      </c>
      <c r="E54" s="66"/>
      <c r="F54" s="67">
        <f>IF($C$58=0,"",IF(C54="[for completion]","",C54/$C$58))</f>
        <v>0</v>
      </c>
      <c r="G54" s="67"/>
      <c r="H54" s="39"/>
      <c r="L54" s="39"/>
      <c r="M54" s="39"/>
    </row>
    <row r="55" spans="1:13">
      <c r="A55" s="41" t="s">
        <v>116</v>
      </c>
      <c r="B55" s="58" t="s">
        <v>117</v>
      </c>
      <c r="C55" s="296">
        <v>0</v>
      </c>
      <c r="E55" s="66"/>
      <c r="F55" s="140">
        <f t="shared" ref="F55:F56" si="0">IF($C$58=0,"",IF(C55="[for completion]","",C55/$C$58))</f>
        <v>0</v>
      </c>
      <c r="G55" s="67"/>
      <c r="H55" s="39"/>
      <c r="L55" s="39"/>
      <c r="M55" s="39"/>
    </row>
    <row r="56" spans="1:13">
      <c r="A56" s="41" t="s">
        <v>118</v>
      </c>
      <c r="B56" s="58" t="s">
        <v>119</v>
      </c>
      <c r="C56" s="296">
        <f>'D1.Overview'!E52</f>
        <v>26.117601140000001</v>
      </c>
      <c r="E56" s="66"/>
      <c r="F56" s="140">
        <f t="shared" si="0"/>
        <v>3.385156690956153E-2</v>
      </c>
      <c r="G56" s="67"/>
      <c r="H56" s="39"/>
      <c r="L56" s="39"/>
      <c r="M56" s="39"/>
    </row>
    <row r="57" spans="1:13">
      <c r="A57" s="41" t="s">
        <v>120</v>
      </c>
      <c r="B57" s="41" t="s">
        <v>121</v>
      </c>
      <c r="C57" s="296">
        <v>0</v>
      </c>
      <c r="E57" s="66"/>
      <c r="F57" s="67">
        <f>IF($C$58=0,"",IF(C57="[for completion]","",C57/$C$58))</f>
        <v>0</v>
      </c>
      <c r="G57" s="67"/>
      <c r="H57" s="39"/>
      <c r="L57" s="39"/>
      <c r="M57" s="39"/>
    </row>
    <row r="58" spans="1:13">
      <c r="A58" s="41" t="s">
        <v>122</v>
      </c>
      <c r="B58" s="68" t="s">
        <v>123</v>
      </c>
      <c r="C58" s="605">
        <f>SUM(C53:C57)</f>
        <v>771.5330049500003</v>
      </c>
      <c r="D58" s="66"/>
      <c r="E58" s="66"/>
      <c r="F58" s="69">
        <f>SUM(F53:F57)</f>
        <v>0.99999999999999989</v>
      </c>
      <c r="G58" s="67"/>
      <c r="H58" s="39"/>
      <c r="L58" s="39"/>
      <c r="M58" s="39"/>
    </row>
    <row r="59" spans="1:13" outlineLevel="1">
      <c r="A59" s="41" t="s">
        <v>124</v>
      </c>
      <c r="B59" s="70" t="s">
        <v>125</v>
      </c>
      <c r="C59" s="170"/>
      <c r="E59" s="66"/>
      <c r="F59" s="67">
        <f t="shared" ref="F59:F64" si="1">IF($C$58=0,"",IF(C59="[for completion]","",C59/$C$58))</f>
        <v>0</v>
      </c>
      <c r="G59" s="67"/>
      <c r="H59" s="39"/>
      <c r="L59" s="39"/>
      <c r="M59" s="39"/>
    </row>
    <row r="60" spans="1:13" outlineLevel="1">
      <c r="A60" s="41" t="s">
        <v>126</v>
      </c>
      <c r="B60" s="70" t="s">
        <v>125</v>
      </c>
      <c r="C60" s="170"/>
      <c r="E60" s="66"/>
      <c r="F60" s="67">
        <f t="shared" si="1"/>
        <v>0</v>
      </c>
      <c r="G60" s="67"/>
      <c r="H60" s="39"/>
      <c r="L60" s="39"/>
      <c r="M60" s="39"/>
    </row>
    <row r="61" spans="1:13" outlineLevel="1">
      <c r="A61" s="41" t="s">
        <v>127</v>
      </c>
      <c r="B61" s="70" t="s">
        <v>125</v>
      </c>
      <c r="C61" s="170"/>
      <c r="E61" s="66"/>
      <c r="F61" s="67">
        <f t="shared" si="1"/>
        <v>0</v>
      </c>
      <c r="G61" s="67"/>
      <c r="H61" s="39"/>
      <c r="L61" s="39"/>
      <c r="M61" s="39"/>
    </row>
    <row r="62" spans="1:13" outlineLevel="1">
      <c r="A62" s="41" t="s">
        <v>128</v>
      </c>
      <c r="B62" s="70" t="s">
        <v>125</v>
      </c>
      <c r="C62" s="170"/>
      <c r="E62" s="66"/>
      <c r="F62" s="67">
        <f t="shared" si="1"/>
        <v>0</v>
      </c>
      <c r="G62" s="67"/>
      <c r="H62" s="39"/>
      <c r="L62" s="39"/>
      <c r="M62" s="39"/>
    </row>
    <row r="63" spans="1:13" outlineLevel="1">
      <c r="A63" s="41" t="s">
        <v>129</v>
      </c>
      <c r="B63" s="70" t="s">
        <v>125</v>
      </c>
      <c r="C63" s="170"/>
      <c r="E63" s="66"/>
      <c r="F63" s="67">
        <f t="shared" si="1"/>
        <v>0</v>
      </c>
      <c r="G63" s="67"/>
      <c r="H63" s="39"/>
      <c r="L63" s="39"/>
      <c r="M63" s="39"/>
    </row>
    <row r="64" spans="1:13" outlineLevel="1">
      <c r="A64" s="41" t="s">
        <v>130</v>
      </c>
      <c r="B64" s="70" t="s">
        <v>125</v>
      </c>
      <c r="C64" s="173"/>
      <c r="D64" s="71"/>
      <c r="E64" s="71"/>
      <c r="F64" s="67">
        <f t="shared" si="1"/>
        <v>0</v>
      </c>
      <c r="G64" s="69"/>
      <c r="H64" s="39"/>
      <c r="L64" s="39"/>
      <c r="M64" s="39"/>
    </row>
    <row r="65" spans="1:13" ht="15" customHeight="1">
      <c r="A65" s="60"/>
      <c r="B65" s="61" t="s">
        <v>131</v>
      </c>
      <c r="C65" s="114" t="s">
        <v>1556</v>
      </c>
      <c r="D65" s="114" t="s">
        <v>1557</v>
      </c>
      <c r="E65" s="62"/>
      <c r="F65" s="63" t="s">
        <v>132</v>
      </c>
      <c r="G65" s="72" t="s">
        <v>133</v>
      </c>
      <c r="H65" s="39"/>
      <c r="L65" s="39"/>
      <c r="M65" s="39"/>
    </row>
    <row r="66" spans="1:13">
      <c r="A66" s="41" t="s">
        <v>134</v>
      </c>
      <c r="B66" s="58" t="s">
        <v>1629</v>
      </c>
      <c r="C66" s="174">
        <f>'D1.Overview'!E116</f>
        <v>9.7815263180635661</v>
      </c>
      <c r="D66" s="174">
        <f>'D1.Overview'!D116</f>
        <v>5.7429611128371958</v>
      </c>
      <c r="E66" s="55"/>
      <c r="F66" s="73"/>
      <c r="G66" s="74"/>
      <c r="H66" s="39"/>
      <c r="L66" s="39"/>
      <c r="M66" s="39"/>
    </row>
    <row r="67" spans="1:13">
      <c r="B67" s="58"/>
      <c r="E67" s="55"/>
      <c r="F67" s="73"/>
      <c r="G67" s="74"/>
      <c r="H67" s="39"/>
      <c r="L67" s="39"/>
      <c r="M67" s="39"/>
    </row>
    <row r="68" spans="1:13">
      <c r="B68" s="58" t="s">
        <v>1550</v>
      </c>
      <c r="C68" s="55"/>
      <c r="D68" s="55"/>
      <c r="E68" s="55"/>
      <c r="F68" s="74"/>
      <c r="G68" s="74"/>
      <c r="H68" s="39"/>
      <c r="L68" s="39"/>
      <c r="M68" s="39"/>
    </row>
    <row r="69" spans="1:13">
      <c r="B69" s="58" t="s">
        <v>136</v>
      </c>
      <c r="E69" s="55"/>
      <c r="F69" s="74"/>
      <c r="G69" s="74"/>
      <c r="H69" s="39"/>
      <c r="L69" s="39"/>
      <c r="M69" s="39"/>
    </row>
    <row r="70" spans="1:13">
      <c r="A70" s="41" t="s">
        <v>137</v>
      </c>
      <c r="B70" s="158" t="s">
        <v>1721</v>
      </c>
      <c r="C70" s="174">
        <f>'D1.Overview'!D140</f>
        <v>36.093357960000397</v>
      </c>
      <c r="D70" s="174">
        <f>'D1.Overview'!D128</f>
        <v>100.28700310942554</v>
      </c>
      <c r="E70" s="37"/>
      <c r="F70" s="67">
        <f t="shared" ref="F70:F76" si="2">IF($C$77=0,"",IF(C70="[for completion]","",C70/$C$77))</f>
        <v>4.842046163188797E-2</v>
      </c>
      <c r="G70" s="67">
        <f>IF($D$77=0,"",IF(D70="[Mark as ND1 if not relevant]","",D70/$D$77))</f>
        <v>0.13453840985420232</v>
      </c>
      <c r="H70" s="39"/>
      <c r="L70" s="39"/>
      <c r="M70" s="39"/>
    </row>
    <row r="71" spans="1:13">
      <c r="A71" s="41" t="s">
        <v>138</v>
      </c>
      <c r="B71" s="159" t="s">
        <v>1722</v>
      </c>
      <c r="C71" s="174">
        <f>'D1.Overview'!E140</f>
        <v>37.080097840000036</v>
      </c>
      <c r="D71" s="174">
        <f>+'D1.Overview'!E128</f>
        <v>89.056415665696377</v>
      </c>
      <c r="E71" s="37"/>
      <c r="F71" s="67">
        <f t="shared" si="2"/>
        <v>4.9744206586655702E-2</v>
      </c>
      <c r="G71" s="67">
        <f t="shared" ref="G71:G76" si="3">IF($D$77=0,"",IF(D71="[Mark as ND1 if not relevant]","",D71/$D$77))</f>
        <v>0.11947219659066244</v>
      </c>
      <c r="H71" s="39"/>
      <c r="L71" s="39"/>
      <c r="M71" s="39"/>
    </row>
    <row r="72" spans="1:13">
      <c r="A72" s="41" t="s">
        <v>139</v>
      </c>
      <c r="B72" s="158" t="s">
        <v>1723</v>
      </c>
      <c r="C72" s="174">
        <f>'D1.Overview'!F140</f>
        <v>38.095009169999955</v>
      </c>
      <c r="D72" s="174">
        <f>+'D1.Overview'!F128</f>
        <v>78.984515080344082</v>
      </c>
      <c r="E72" s="37"/>
      <c r="F72" s="67">
        <f t="shared" si="2"/>
        <v>5.1105744495333817E-2</v>
      </c>
      <c r="G72" s="67">
        <f t="shared" si="3"/>
        <v>0.10596040097459071</v>
      </c>
      <c r="H72" s="39"/>
      <c r="L72" s="39"/>
      <c r="M72" s="39"/>
    </row>
    <row r="73" spans="1:13">
      <c r="A73" s="41" t="s">
        <v>140</v>
      </c>
      <c r="B73" s="158" t="s">
        <v>1724</v>
      </c>
      <c r="C73" s="174">
        <f>'D1.Overview'!G140</f>
        <v>39.143883210000041</v>
      </c>
      <c r="D73" s="174">
        <f>+'D1.Overview'!G128</f>
        <v>69.960371890366318</v>
      </c>
      <c r="E73" s="37"/>
      <c r="F73" s="67">
        <f t="shared" si="2"/>
        <v>5.251284452927333E-2</v>
      </c>
      <c r="G73" s="67">
        <f t="shared" si="3"/>
        <v>9.3854207375889689E-2</v>
      </c>
      <c r="H73" s="39"/>
      <c r="L73" s="39"/>
      <c r="M73" s="39"/>
    </row>
    <row r="74" spans="1:13">
      <c r="A74" s="41" t="s">
        <v>141</v>
      </c>
      <c r="B74" s="158" t="s">
        <v>1725</v>
      </c>
      <c r="C74" s="174">
        <f>'D1.Overview'!H140</f>
        <v>40.187184269999982</v>
      </c>
      <c r="D74" s="174">
        <f>+'D1.Overview'!H128</f>
        <v>61.854276983648241</v>
      </c>
      <c r="E74" s="37"/>
      <c r="F74" s="67">
        <f t="shared" si="2"/>
        <v>5.3912468221871269E-2</v>
      </c>
      <c r="G74" s="67">
        <f t="shared" si="3"/>
        <v>8.2979606629398739E-2</v>
      </c>
      <c r="H74" s="39"/>
      <c r="L74" s="39"/>
      <c r="M74" s="39"/>
    </row>
    <row r="75" spans="1:13">
      <c r="A75" s="41" t="s">
        <v>142</v>
      </c>
      <c r="B75" s="158" t="s">
        <v>1726</v>
      </c>
      <c r="C75" s="174">
        <f>'D1.Overview'!I140</f>
        <v>213.20157594</v>
      </c>
      <c r="D75" s="174">
        <f>+'D1.Overview'!I128</f>
        <v>212.97183833957291</v>
      </c>
      <c r="E75" s="37"/>
      <c r="F75" s="67">
        <f t="shared" si="2"/>
        <v>0.28601713199147033</v>
      </c>
      <c r="G75" s="67">
        <f t="shared" si="3"/>
        <v>0.28570893122280788</v>
      </c>
      <c r="H75" s="39"/>
      <c r="L75" s="39"/>
      <c r="M75" s="39"/>
    </row>
    <row r="76" spans="1:13">
      <c r="A76" s="41" t="s">
        <v>143</v>
      </c>
      <c r="B76" s="158" t="s">
        <v>1727</v>
      </c>
      <c r="C76" s="174">
        <f>'D1.Overview'!J140</f>
        <v>341.61429541999985</v>
      </c>
      <c r="D76" s="174">
        <f>+'D1.Overview'!J128</f>
        <v>132.30098274094695</v>
      </c>
      <c r="E76" s="37"/>
      <c r="F76" s="67">
        <f t="shared" si="2"/>
        <v>0.45828714254350755</v>
      </c>
      <c r="G76" s="67">
        <f t="shared" si="3"/>
        <v>0.17748624735244845</v>
      </c>
      <c r="H76" s="39"/>
      <c r="L76" s="39"/>
      <c r="M76" s="39"/>
    </row>
    <row r="77" spans="1:13">
      <c r="A77" s="41" t="s">
        <v>144</v>
      </c>
      <c r="B77" s="75" t="s">
        <v>123</v>
      </c>
      <c r="C77" s="302">
        <f>SUM(C70:C76)</f>
        <v>745.41540381000027</v>
      </c>
      <c r="D77" s="302">
        <f>SUM(D70:D76)</f>
        <v>745.41540381000027</v>
      </c>
      <c r="E77" s="58"/>
      <c r="F77" s="606">
        <f>SUM(F70:F76)</f>
        <v>1</v>
      </c>
      <c r="G77" s="606">
        <f>SUM(G70:G76)</f>
        <v>1</v>
      </c>
      <c r="H77" s="39"/>
      <c r="L77" s="39"/>
      <c r="M77" s="39"/>
    </row>
    <row r="78" spans="1:13" outlineLevel="1">
      <c r="A78" s="41" t="s">
        <v>145</v>
      </c>
      <c r="B78" s="76" t="s">
        <v>146</v>
      </c>
      <c r="C78" s="175"/>
      <c r="D78" s="175"/>
      <c r="E78" s="58"/>
      <c r="F78" s="67">
        <f>IF($C$77=0,"",IF(C78="[for completion]","",C78/$C$77))</f>
        <v>0</v>
      </c>
      <c r="G78" s="67">
        <f t="shared" ref="G78:G87" si="4">IF($D$77=0,"",IF(D78="[for completion]","",D78/$D$77))</f>
        <v>0</v>
      </c>
      <c r="H78" s="39"/>
      <c r="L78" s="39"/>
      <c r="M78" s="39"/>
    </row>
    <row r="79" spans="1:13" outlineLevel="1">
      <c r="A79" s="41" t="s">
        <v>147</v>
      </c>
      <c r="B79" s="76" t="s">
        <v>148</v>
      </c>
      <c r="C79" s="175"/>
      <c r="D79" s="175"/>
      <c r="E79" s="58"/>
      <c r="F79" s="67">
        <f t="shared" ref="F79:F87" si="5">IF($C$77=0,"",IF(C79="[for completion]","",C79/$C$77))</f>
        <v>0</v>
      </c>
      <c r="G79" s="67">
        <f t="shared" si="4"/>
        <v>0</v>
      </c>
      <c r="H79" s="39"/>
      <c r="L79" s="39"/>
      <c r="M79" s="39"/>
    </row>
    <row r="80" spans="1:13" outlineLevel="1">
      <c r="A80" s="41" t="s">
        <v>149</v>
      </c>
      <c r="B80" s="76" t="s">
        <v>150</v>
      </c>
      <c r="C80" s="175"/>
      <c r="D80" s="175"/>
      <c r="E80" s="58"/>
      <c r="F80" s="67">
        <f t="shared" si="5"/>
        <v>0</v>
      </c>
      <c r="G80" s="67">
        <f t="shared" si="4"/>
        <v>0</v>
      </c>
      <c r="H80" s="39"/>
      <c r="L80" s="39"/>
      <c r="M80" s="39"/>
    </row>
    <row r="81" spans="1:13" outlineLevel="1">
      <c r="A81" s="41" t="s">
        <v>151</v>
      </c>
      <c r="B81" s="76" t="s">
        <v>152</v>
      </c>
      <c r="C81" s="175"/>
      <c r="D81" s="175"/>
      <c r="E81" s="58"/>
      <c r="F81" s="67">
        <f t="shared" si="5"/>
        <v>0</v>
      </c>
      <c r="G81" s="67">
        <f t="shared" si="4"/>
        <v>0</v>
      </c>
      <c r="H81" s="39"/>
      <c r="L81" s="39"/>
      <c r="M81" s="39"/>
    </row>
    <row r="82" spans="1:13" outlineLevel="1">
      <c r="A82" s="41" t="s">
        <v>153</v>
      </c>
      <c r="B82" s="76" t="s">
        <v>154</v>
      </c>
      <c r="C82" s="175"/>
      <c r="D82" s="175"/>
      <c r="E82" s="58"/>
      <c r="F82" s="67">
        <f t="shared" si="5"/>
        <v>0</v>
      </c>
      <c r="G82" s="67">
        <f t="shared" si="4"/>
        <v>0</v>
      </c>
      <c r="H82" s="39"/>
      <c r="L82" s="39"/>
      <c r="M82" s="39"/>
    </row>
    <row r="83" spans="1:13" outlineLevel="1">
      <c r="A83" s="41" t="s">
        <v>155</v>
      </c>
      <c r="B83" s="76"/>
      <c r="C83" s="66"/>
      <c r="D83" s="66"/>
      <c r="E83" s="58"/>
      <c r="F83" s="67"/>
      <c r="G83" s="67"/>
      <c r="H83" s="39"/>
      <c r="L83" s="39"/>
      <c r="M83" s="39"/>
    </row>
    <row r="84" spans="1:13" outlineLevel="1">
      <c r="A84" s="41" t="s">
        <v>156</v>
      </c>
      <c r="B84" s="76"/>
      <c r="C84" s="66"/>
      <c r="D84" s="66"/>
      <c r="E84" s="58"/>
      <c r="F84" s="67"/>
      <c r="G84" s="67"/>
      <c r="H84" s="39"/>
      <c r="L84" s="39"/>
      <c r="M84" s="39"/>
    </row>
    <row r="85" spans="1:13" outlineLevel="1">
      <c r="A85" s="41" t="s">
        <v>157</v>
      </c>
      <c r="B85" s="76"/>
      <c r="C85" s="66"/>
      <c r="D85" s="66"/>
      <c r="E85" s="58"/>
      <c r="F85" s="67"/>
      <c r="G85" s="67"/>
      <c r="H85" s="39"/>
      <c r="L85" s="39"/>
      <c r="M85" s="39"/>
    </row>
    <row r="86" spans="1:13" outlineLevel="1">
      <c r="A86" s="41" t="s">
        <v>158</v>
      </c>
      <c r="B86" s="75"/>
      <c r="C86" s="66"/>
      <c r="D86" s="66"/>
      <c r="E86" s="58"/>
      <c r="F86" s="67">
        <f t="shared" si="5"/>
        <v>0</v>
      </c>
      <c r="G86" s="67">
        <f t="shared" si="4"/>
        <v>0</v>
      </c>
      <c r="H86" s="39"/>
      <c r="L86" s="39"/>
      <c r="M86" s="39"/>
    </row>
    <row r="87" spans="1:13" outlineLevel="1">
      <c r="A87" s="41" t="s">
        <v>159</v>
      </c>
      <c r="B87" s="76"/>
      <c r="C87" s="66"/>
      <c r="D87" s="66"/>
      <c r="E87" s="58"/>
      <c r="F87" s="67">
        <f t="shared" si="5"/>
        <v>0</v>
      </c>
      <c r="G87" s="67">
        <f t="shared" si="4"/>
        <v>0</v>
      </c>
      <c r="H87" s="39"/>
      <c r="L87" s="39"/>
      <c r="M87" s="39"/>
    </row>
    <row r="88" spans="1:13" ht="15" customHeight="1">
      <c r="A88" s="60"/>
      <c r="B88" s="61" t="s">
        <v>160</v>
      </c>
      <c r="C88" s="114" t="s">
        <v>1558</v>
      </c>
      <c r="D88" s="114" t="s">
        <v>1559</v>
      </c>
      <c r="E88" s="62"/>
      <c r="F88" s="63" t="s">
        <v>161</v>
      </c>
      <c r="G88" s="60" t="s">
        <v>162</v>
      </c>
      <c r="H88" s="39"/>
      <c r="L88" s="39"/>
      <c r="M88" s="39"/>
    </row>
    <row r="89" spans="1:13">
      <c r="A89" s="41" t="s">
        <v>163</v>
      </c>
      <c r="B89" s="58" t="s">
        <v>135</v>
      </c>
      <c r="C89" s="299">
        <f>'D1.Overview'!E118</f>
        <v>8.1145833333333339</v>
      </c>
      <c r="D89" s="299">
        <v>9.1145833333333339</v>
      </c>
      <c r="E89" s="55"/>
      <c r="F89" s="73"/>
      <c r="G89" s="74"/>
      <c r="H89" s="39"/>
      <c r="L89" s="39"/>
      <c r="M89" s="39"/>
    </row>
    <row r="90" spans="1:13">
      <c r="B90" s="58"/>
      <c r="E90" s="55"/>
      <c r="F90" s="73"/>
      <c r="G90" s="74"/>
      <c r="H90" s="39"/>
      <c r="L90" s="39"/>
      <c r="M90" s="39"/>
    </row>
    <row r="91" spans="1:13">
      <c r="B91" s="58" t="s">
        <v>1551</v>
      </c>
      <c r="C91" s="55"/>
      <c r="D91" s="55"/>
      <c r="E91" s="55"/>
      <c r="F91" s="74"/>
      <c r="G91" s="74"/>
      <c r="H91" s="39"/>
      <c r="L91" s="39"/>
      <c r="M91" s="39"/>
    </row>
    <row r="92" spans="1:13">
      <c r="A92" s="41" t="s">
        <v>164</v>
      </c>
      <c r="B92" s="58" t="s">
        <v>136</v>
      </c>
      <c r="E92" s="55"/>
      <c r="F92" s="74"/>
      <c r="G92" s="74"/>
      <c r="H92" s="39"/>
      <c r="L92" s="39"/>
      <c r="M92" s="39"/>
    </row>
    <row r="93" spans="1:13">
      <c r="A93" s="41" t="s">
        <v>165</v>
      </c>
      <c r="B93" s="159" t="s">
        <v>1721</v>
      </c>
      <c r="C93" s="171">
        <f>'D1.Overview'!D142</f>
        <v>0</v>
      </c>
      <c r="D93" s="171">
        <f>'D1.Overview'!D130</f>
        <v>0</v>
      </c>
      <c r="E93" s="37"/>
      <c r="F93" s="67">
        <f>IF($C$100=0,"",IF(C93="[for completion]","",IF(C93="","",C93/$C$100)))</f>
        <v>0</v>
      </c>
      <c r="G93" s="67">
        <f>IF($D$100=0,"",IF(D93="[Mark as ND1 if not relevant]","",IF(D93="","",D93/$D$100)))</f>
        <v>0</v>
      </c>
      <c r="H93" s="39"/>
      <c r="L93" s="39"/>
      <c r="M93" s="39"/>
    </row>
    <row r="94" spans="1:13">
      <c r="A94" s="41" t="s">
        <v>166</v>
      </c>
      <c r="B94" s="159" t="s">
        <v>1722</v>
      </c>
      <c r="C94" s="171">
        <f>'D1.Overview'!E142</f>
        <v>0</v>
      </c>
      <c r="D94" s="171">
        <f>'D1.Overview'!E130</f>
        <v>0</v>
      </c>
      <c r="E94" s="37"/>
      <c r="F94" s="67">
        <f t="shared" ref="F94:F99" si="6">IF($C$100=0,"",IF(C94="[for completion]","",IF(C94="","",C94/$C$100)))</f>
        <v>0</v>
      </c>
      <c r="G94" s="67">
        <f t="shared" ref="G94:G99" si="7">IF($D$100=0,"",IF(D94="[Mark as ND1 if not relevant]","",IF(D94="","",D94/$D$100)))</f>
        <v>0</v>
      </c>
      <c r="H94" s="39"/>
      <c r="L94" s="39"/>
      <c r="M94" s="39"/>
    </row>
    <row r="95" spans="1:13">
      <c r="A95" s="41" t="s">
        <v>167</v>
      </c>
      <c r="B95" s="159" t="s">
        <v>1723</v>
      </c>
      <c r="C95" s="171">
        <f>'D1.Overview'!F142</f>
        <v>0</v>
      </c>
      <c r="D95" s="171">
        <f>'D1.Overview'!F130</f>
        <v>0</v>
      </c>
      <c r="E95" s="37"/>
      <c r="F95" s="67">
        <f t="shared" si="6"/>
        <v>0</v>
      </c>
      <c r="G95" s="67">
        <f t="shared" si="7"/>
        <v>0</v>
      </c>
      <c r="H95" s="39"/>
      <c r="L95" s="39"/>
      <c r="M95" s="39"/>
    </row>
    <row r="96" spans="1:13">
      <c r="A96" s="41" t="s">
        <v>168</v>
      </c>
      <c r="B96" s="159" t="s">
        <v>1724</v>
      </c>
      <c r="C96" s="171">
        <f>'D1.Overview'!G142</f>
        <v>0</v>
      </c>
      <c r="D96" s="171">
        <f>'D1.Overview'!G130</f>
        <v>0</v>
      </c>
      <c r="E96" s="37"/>
      <c r="F96" s="67">
        <f t="shared" si="6"/>
        <v>0</v>
      </c>
      <c r="G96" s="67">
        <f t="shared" si="7"/>
        <v>0</v>
      </c>
      <c r="H96" s="39"/>
      <c r="L96" s="39"/>
      <c r="M96" s="39"/>
    </row>
    <row r="97" spans="1:14">
      <c r="A97" s="41" t="s">
        <v>169</v>
      </c>
      <c r="B97" s="159" t="s">
        <v>1725</v>
      </c>
      <c r="C97" s="171">
        <f>'D1.Overview'!H142</f>
        <v>0</v>
      </c>
      <c r="D97" s="300">
        <f>'D1.Overview'!H130</f>
        <v>0</v>
      </c>
      <c r="E97" s="37"/>
      <c r="F97" s="67">
        <f t="shared" si="6"/>
        <v>0</v>
      </c>
      <c r="G97" s="67">
        <f t="shared" si="7"/>
        <v>0</v>
      </c>
      <c r="H97" s="39"/>
      <c r="L97" s="39"/>
      <c r="M97" s="39"/>
    </row>
    <row r="98" spans="1:14">
      <c r="A98" s="41" t="s">
        <v>170</v>
      </c>
      <c r="B98" s="159" t="s">
        <v>1726</v>
      </c>
      <c r="C98" s="171">
        <f>'D1.Overview'!I142</f>
        <v>500</v>
      </c>
      <c r="D98" s="171">
        <f>'D1.Overview'!I130</f>
        <v>500</v>
      </c>
      <c r="E98" s="37"/>
      <c r="F98" s="67">
        <f t="shared" si="6"/>
        <v>0.83333333333333337</v>
      </c>
      <c r="G98" s="67">
        <f t="shared" si="7"/>
        <v>0.83333333333333337</v>
      </c>
      <c r="H98" s="39"/>
      <c r="L98" s="39"/>
      <c r="M98" s="39"/>
    </row>
    <row r="99" spans="1:14">
      <c r="A99" s="41" t="s">
        <v>171</v>
      </c>
      <c r="B99" s="159" t="s">
        <v>1727</v>
      </c>
      <c r="C99" s="171">
        <f>'D1.Overview'!J142</f>
        <v>100</v>
      </c>
      <c r="D99" s="171">
        <f>'D1.Overview'!J130</f>
        <v>100</v>
      </c>
      <c r="E99" s="37"/>
      <c r="F99" s="67">
        <f t="shared" si="6"/>
        <v>0.16666666666666666</v>
      </c>
      <c r="G99" s="67">
        <f t="shared" si="7"/>
        <v>0.16666666666666666</v>
      </c>
      <c r="H99" s="39"/>
      <c r="L99" s="39"/>
      <c r="M99" s="39"/>
    </row>
    <row r="100" spans="1:14">
      <c r="A100" s="41" t="s">
        <v>172</v>
      </c>
      <c r="B100" s="75" t="s">
        <v>123</v>
      </c>
      <c r="C100" s="66">
        <f>SUM(C93:C99)</f>
        <v>600</v>
      </c>
      <c r="D100" s="66">
        <f>SUM(D93:D99)</f>
        <v>600</v>
      </c>
      <c r="E100" s="58"/>
      <c r="F100" s="69">
        <f>SUM(F93:F99)</f>
        <v>1</v>
      </c>
      <c r="G100" s="69">
        <f>SUM(G93:G99)</f>
        <v>1</v>
      </c>
      <c r="H100" s="39"/>
      <c r="L100" s="39"/>
      <c r="M100" s="39"/>
    </row>
    <row r="101" spans="1:14" outlineLevel="1">
      <c r="A101" s="41" t="s">
        <v>173</v>
      </c>
      <c r="B101" s="76" t="s">
        <v>146</v>
      </c>
      <c r="C101" s="66"/>
      <c r="D101" s="66"/>
      <c r="E101" s="58"/>
      <c r="F101" s="67">
        <f t="shared" ref="F101:F105" si="8">IF($C$100=0,"",IF(C101="[for completion]","",C101/$C$100))</f>
        <v>0</v>
      </c>
      <c r="G101" s="67">
        <f t="shared" ref="G101:G105" si="9">IF($D$100=0,"",IF(D101="[for completion]","",D101/$D$100))</f>
        <v>0</v>
      </c>
      <c r="H101" s="39"/>
      <c r="L101" s="39"/>
      <c r="M101" s="39"/>
    </row>
    <row r="102" spans="1:14" outlineLevel="1">
      <c r="A102" s="41" t="s">
        <v>174</v>
      </c>
      <c r="B102" s="76" t="s">
        <v>148</v>
      </c>
      <c r="C102" s="66"/>
      <c r="D102" s="66"/>
      <c r="E102" s="58"/>
      <c r="F102" s="67">
        <f t="shared" si="8"/>
        <v>0</v>
      </c>
      <c r="G102" s="67">
        <f t="shared" si="9"/>
        <v>0</v>
      </c>
      <c r="H102" s="39"/>
      <c r="L102" s="39"/>
      <c r="M102" s="39"/>
    </row>
    <row r="103" spans="1:14" outlineLevel="1">
      <c r="A103" s="41" t="s">
        <v>175</v>
      </c>
      <c r="B103" s="76" t="s">
        <v>150</v>
      </c>
      <c r="C103" s="66"/>
      <c r="D103" s="66"/>
      <c r="E103" s="58"/>
      <c r="F103" s="67">
        <f t="shared" si="8"/>
        <v>0</v>
      </c>
      <c r="G103" s="67">
        <f t="shared" si="9"/>
        <v>0</v>
      </c>
      <c r="H103" s="39"/>
      <c r="L103" s="39"/>
      <c r="M103" s="39"/>
    </row>
    <row r="104" spans="1:14" outlineLevel="1">
      <c r="A104" s="41" t="s">
        <v>176</v>
      </c>
      <c r="B104" s="76" t="s">
        <v>152</v>
      </c>
      <c r="C104" s="66"/>
      <c r="D104" s="66"/>
      <c r="E104" s="58"/>
      <c r="F104" s="67">
        <f t="shared" si="8"/>
        <v>0</v>
      </c>
      <c r="G104" s="67">
        <f t="shared" si="9"/>
        <v>0</v>
      </c>
      <c r="H104" s="39"/>
      <c r="L104" s="39"/>
      <c r="M104" s="39"/>
    </row>
    <row r="105" spans="1:14" outlineLevel="1">
      <c r="A105" s="41" t="s">
        <v>177</v>
      </c>
      <c r="B105" s="76" t="s">
        <v>154</v>
      </c>
      <c r="C105" s="66"/>
      <c r="D105" s="66"/>
      <c r="E105" s="58"/>
      <c r="F105" s="67">
        <f t="shared" si="8"/>
        <v>0</v>
      </c>
      <c r="G105" s="67">
        <f t="shared" si="9"/>
        <v>0</v>
      </c>
      <c r="H105" s="39"/>
      <c r="L105" s="39"/>
      <c r="M105" s="39"/>
    </row>
    <row r="106" spans="1:14" outlineLevel="1">
      <c r="A106" s="41" t="s">
        <v>178</v>
      </c>
      <c r="B106" s="76"/>
      <c r="C106" s="66"/>
      <c r="D106" s="66"/>
      <c r="E106" s="58"/>
      <c r="F106" s="67"/>
      <c r="G106" s="67"/>
      <c r="H106" s="39"/>
      <c r="L106" s="39"/>
      <c r="M106" s="39"/>
    </row>
    <row r="107" spans="1:14" outlineLevel="1">
      <c r="A107" s="41" t="s">
        <v>179</v>
      </c>
      <c r="B107" s="76"/>
      <c r="C107" s="66"/>
      <c r="D107" s="66"/>
      <c r="E107" s="58"/>
      <c r="F107" s="67"/>
      <c r="G107" s="67"/>
      <c r="H107" s="39"/>
      <c r="L107" s="39"/>
      <c r="M107" s="39"/>
    </row>
    <row r="108" spans="1:14" outlineLevel="1">
      <c r="A108" s="41" t="s">
        <v>180</v>
      </c>
      <c r="B108" s="75"/>
      <c r="C108" s="66"/>
      <c r="D108" s="66"/>
      <c r="E108" s="58"/>
      <c r="F108" s="67"/>
      <c r="G108" s="67"/>
      <c r="H108" s="39"/>
      <c r="L108" s="39"/>
      <c r="M108" s="39"/>
    </row>
    <row r="109" spans="1:14" outlineLevel="1">
      <c r="A109" s="41" t="s">
        <v>181</v>
      </c>
      <c r="B109" s="76"/>
      <c r="C109" s="66"/>
      <c r="D109" s="66"/>
      <c r="E109" s="58"/>
      <c r="F109" s="67"/>
      <c r="G109" s="67"/>
      <c r="H109" s="39"/>
      <c r="L109" s="39"/>
      <c r="M109" s="39"/>
    </row>
    <row r="110" spans="1:14" outlineLevel="1">
      <c r="A110" s="41" t="s">
        <v>182</v>
      </c>
      <c r="B110" s="76"/>
      <c r="C110" s="66"/>
      <c r="D110" s="66"/>
      <c r="E110" s="58"/>
      <c r="F110" s="67"/>
      <c r="G110" s="67"/>
      <c r="H110" s="39"/>
      <c r="L110" s="39"/>
      <c r="M110" s="39"/>
    </row>
    <row r="111" spans="1:14" ht="15" customHeight="1">
      <c r="A111" s="60"/>
      <c r="B111" s="61" t="s">
        <v>183</v>
      </c>
      <c r="C111" s="63" t="s">
        <v>184</v>
      </c>
      <c r="D111" s="63" t="s">
        <v>185</v>
      </c>
      <c r="E111" s="62"/>
      <c r="F111" s="63" t="s">
        <v>186</v>
      </c>
      <c r="G111" s="63" t="s">
        <v>187</v>
      </c>
      <c r="H111" s="39"/>
      <c r="L111" s="39"/>
      <c r="M111" s="39"/>
    </row>
    <row r="112" spans="1:14" s="77" customFormat="1">
      <c r="A112" s="41" t="s">
        <v>188</v>
      </c>
      <c r="B112" s="58" t="s">
        <v>189</v>
      </c>
      <c r="C112" s="301">
        <f>C38</f>
        <v>771.5330049500003</v>
      </c>
      <c r="D112" s="301">
        <f>C38</f>
        <v>771.5330049500003</v>
      </c>
      <c r="E112" s="67"/>
      <c r="F112" s="67">
        <f>IF($C$129=0,"",IF(C112="[for completion]","",IF(C112="","",C112/$C$129)))</f>
        <v>1</v>
      </c>
      <c r="G112" s="67">
        <f>IF($D$129=0,"",IF(D112="[for completion]","",IF(D112="","",D112/$D$129)))</f>
        <v>1</v>
      </c>
      <c r="I112" s="41"/>
      <c r="J112" s="41"/>
      <c r="K112" s="41"/>
      <c r="L112" s="39" t="s">
        <v>1731</v>
      </c>
      <c r="M112" s="39"/>
      <c r="N112" s="39"/>
    </row>
    <row r="113" spans="1:14" s="77" customFormat="1">
      <c r="A113" s="41" t="s">
        <v>190</v>
      </c>
      <c r="B113" s="58" t="s">
        <v>1732</v>
      </c>
      <c r="C113" s="41">
        <v>0</v>
      </c>
      <c r="D113" s="126">
        <v>0</v>
      </c>
      <c r="E113" s="67"/>
      <c r="F113" s="67">
        <f t="shared" ref="F113:F128" si="10">IF($C$129=0,"",IF(C113="[for completion]","",IF(C113="","",C113/$C$129)))</f>
        <v>0</v>
      </c>
      <c r="G113" s="67">
        <f t="shared" ref="G113:G128" si="11">IF($D$129=0,"",IF(D113="[for completion]","",IF(D113="","",D113/$D$129)))</f>
        <v>0</v>
      </c>
      <c r="I113" s="41"/>
      <c r="J113" s="41"/>
      <c r="K113" s="41"/>
      <c r="L113" s="58" t="s">
        <v>1732</v>
      </c>
      <c r="M113" s="39"/>
      <c r="N113" s="39"/>
    </row>
    <row r="114" spans="1:14" s="77" customFormat="1">
      <c r="A114" s="41" t="s">
        <v>191</v>
      </c>
      <c r="B114" s="58" t="s">
        <v>198</v>
      </c>
      <c r="C114" s="126">
        <v>0</v>
      </c>
      <c r="D114" s="126">
        <v>0</v>
      </c>
      <c r="E114" s="67"/>
      <c r="F114" s="67">
        <f t="shared" si="10"/>
        <v>0</v>
      </c>
      <c r="G114" s="67">
        <f t="shared" si="11"/>
        <v>0</v>
      </c>
      <c r="I114" s="41"/>
      <c r="J114" s="41"/>
      <c r="K114" s="41"/>
      <c r="L114" s="58" t="s">
        <v>198</v>
      </c>
      <c r="M114" s="39"/>
      <c r="N114" s="39"/>
    </row>
    <row r="115" spans="1:14" s="77" customFormat="1">
      <c r="A115" s="41" t="s">
        <v>192</v>
      </c>
      <c r="B115" s="58" t="s">
        <v>1733</v>
      </c>
      <c r="C115" s="126">
        <v>0</v>
      </c>
      <c r="D115" s="126">
        <v>0</v>
      </c>
      <c r="E115" s="67"/>
      <c r="F115" s="67">
        <f t="shared" si="10"/>
        <v>0</v>
      </c>
      <c r="G115" s="67">
        <f t="shared" si="11"/>
        <v>0</v>
      </c>
      <c r="I115" s="41"/>
      <c r="J115" s="41"/>
      <c r="K115" s="41"/>
      <c r="L115" s="58" t="s">
        <v>1733</v>
      </c>
      <c r="M115" s="39"/>
      <c r="N115" s="39"/>
    </row>
    <row r="116" spans="1:14" s="77" customFormat="1">
      <c r="A116" s="41" t="s">
        <v>194</v>
      </c>
      <c r="B116" s="58" t="s">
        <v>1734</v>
      </c>
      <c r="C116" s="126">
        <v>0</v>
      </c>
      <c r="D116" s="126">
        <v>0</v>
      </c>
      <c r="E116" s="67"/>
      <c r="F116" s="67">
        <f t="shared" si="10"/>
        <v>0</v>
      </c>
      <c r="G116" s="67">
        <f t="shared" si="11"/>
        <v>0</v>
      </c>
      <c r="I116" s="41"/>
      <c r="J116" s="41"/>
      <c r="K116" s="41"/>
      <c r="L116" s="58" t="s">
        <v>1734</v>
      </c>
      <c r="M116" s="39"/>
      <c r="N116" s="39"/>
    </row>
    <row r="117" spans="1:14" s="77" customFormat="1">
      <c r="A117" s="41" t="s">
        <v>195</v>
      </c>
      <c r="B117" s="58" t="s">
        <v>200</v>
      </c>
      <c r="C117" s="126">
        <v>0</v>
      </c>
      <c r="D117" s="126">
        <v>0</v>
      </c>
      <c r="E117" s="58"/>
      <c r="F117" s="67">
        <f t="shared" si="10"/>
        <v>0</v>
      </c>
      <c r="G117" s="67">
        <f t="shared" si="11"/>
        <v>0</v>
      </c>
      <c r="I117" s="41"/>
      <c r="J117" s="41"/>
      <c r="K117" s="41"/>
      <c r="L117" s="58" t="s">
        <v>200</v>
      </c>
      <c r="M117" s="39"/>
      <c r="N117" s="39"/>
    </row>
    <row r="118" spans="1:14">
      <c r="A118" s="41" t="s">
        <v>196</v>
      </c>
      <c r="B118" s="58" t="s">
        <v>202</v>
      </c>
      <c r="C118" s="126">
        <v>0</v>
      </c>
      <c r="D118" s="126">
        <v>0</v>
      </c>
      <c r="E118" s="58"/>
      <c r="F118" s="67">
        <f t="shared" si="10"/>
        <v>0</v>
      </c>
      <c r="G118" s="67">
        <f t="shared" si="11"/>
        <v>0</v>
      </c>
      <c r="L118" s="58" t="s">
        <v>202</v>
      </c>
      <c r="M118" s="39"/>
    </row>
    <row r="119" spans="1:14">
      <c r="A119" s="41" t="s">
        <v>197</v>
      </c>
      <c r="B119" s="58" t="s">
        <v>1735</v>
      </c>
      <c r="C119" s="126">
        <v>0</v>
      </c>
      <c r="D119" s="126">
        <v>0</v>
      </c>
      <c r="E119" s="58"/>
      <c r="F119" s="67">
        <f t="shared" si="10"/>
        <v>0</v>
      </c>
      <c r="G119" s="67">
        <f t="shared" si="11"/>
        <v>0</v>
      </c>
      <c r="L119" s="58" t="s">
        <v>1735</v>
      </c>
      <c r="M119" s="39"/>
    </row>
    <row r="120" spans="1:14">
      <c r="A120" s="41" t="s">
        <v>199</v>
      </c>
      <c r="B120" s="58" t="s">
        <v>204</v>
      </c>
      <c r="C120" s="126">
        <v>0</v>
      </c>
      <c r="D120" s="126">
        <v>0</v>
      </c>
      <c r="E120" s="58"/>
      <c r="F120" s="67">
        <f t="shared" si="10"/>
        <v>0</v>
      </c>
      <c r="G120" s="67">
        <f t="shared" si="11"/>
        <v>0</v>
      </c>
      <c r="L120" s="58" t="s">
        <v>204</v>
      </c>
      <c r="M120" s="39"/>
    </row>
    <row r="121" spans="1:14">
      <c r="A121" s="41" t="s">
        <v>201</v>
      </c>
      <c r="B121" s="58" t="s">
        <v>1742</v>
      </c>
      <c r="C121" s="126">
        <v>0</v>
      </c>
      <c r="D121" s="126">
        <v>0</v>
      </c>
      <c r="E121" s="58"/>
      <c r="F121" s="67">
        <f t="shared" ref="F121" si="12">IF($C$129=0,"",IF(C121="[for completion]","",IF(C121="","",C121/$C$129)))</f>
        <v>0</v>
      </c>
      <c r="G121" s="67">
        <f t="shared" ref="G121" si="13">IF($D$129=0,"",IF(D121="[for completion]","",IF(D121="","",D121/$D$129)))</f>
        <v>0</v>
      </c>
      <c r="L121" s="58"/>
      <c r="M121" s="39"/>
    </row>
    <row r="122" spans="1:14">
      <c r="A122" s="41" t="s">
        <v>203</v>
      </c>
      <c r="B122" s="58" t="s">
        <v>206</v>
      </c>
      <c r="C122" s="126">
        <v>0</v>
      </c>
      <c r="D122" s="126">
        <v>0</v>
      </c>
      <c r="E122" s="58"/>
      <c r="F122" s="67">
        <f t="shared" si="10"/>
        <v>0</v>
      </c>
      <c r="G122" s="67">
        <f t="shared" si="11"/>
        <v>0</v>
      </c>
      <c r="L122" s="58" t="s">
        <v>206</v>
      </c>
      <c r="M122" s="39"/>
    </row>
    <row r="123" spans="1:14">
      <c r="A123" s="41" t="s">
        <v>205</v>
      </c>
      <c r="B123" s="58" t="s">
        <v>193</v>
      </c>
      <c r="C123" s="126">
        <v>0</v>
      </c>
      <c r="D123" s="126">
        <v>0</v>
      </c>
      <c r="E123" s="58"/>
      <c r="F123" s="67">
        <f t="shared" si="10"/>
        <v>0</v>
      </c>
      <c r="G123" s="67">
        <f t="shared" si="11"/>
        <v>0</v>
      </c>
      <c r="L123" s="58" t="s">
        <v>193</v>
      </c>
      <c r="M123" s="39"/>
    </row>
    <row r="124" spans="1:14">
      <c r="A124" s="41" t="s">
        <v>207</v>
      </c>
      <c r="B124" s="159" t="s">
        <v>1737</v>
      </c>
      <c r="C124" s="126">
        <v>0</v>
      </c>
      <c r="D124" s="126">
        <v>0</v>
      </c>
      <c r="E124" s="58"/>
      <c r="F124" s="67">
        <f t="shared" si="10"/>
        <v>0</v>
      </c>
      <c r="G124" s="67">
        <f t="shared" si="11"/>
        <v>0</v>
      </c>
      <c r="L124" s="159" t="s">
        <v>1737</v>
      </c>
      <c r="M124" s="39"/>
    </row>
    <row r="125" spans="1:14">
      <c r="A125" s="41" t="s">
        <v>209</v>
      </c>
      <c r="B125" s="58" t="s">
        <v>208</v>
      </c>
      <c r="C125" s="126">
        <v>0</v>
      </c>
      <c r="D125" s="126">
        <v>0</v>
      </c>
      <c r="E125" s="58"/>
      <c r="F125" s="67">
        <f t="shared" si="10"/>
        <v>0</v>
      </c>
      <c r="G125" s="67">
        <f t="shared" si="11"/>
        <v>0</v>
      </c>
      <c r="L125" s="58" t="s">
        <v>208</v>
      </c>
      <c r="M125" s="39"/>
    </row>
    <row r="126" spans="1:14">
      <c r="A126" s="41" t="s">
        <v>211</v>
      </c>
      <c r="B126" s="58" t="s">
        <v>210</v>
      </c>
      <c r="C126" s="126">
        <v>0</v>
      </c>
      <c r="D126" s="126">
        <v>0</v>
      </c>
      <c r="E126" s="58"/>
      <c r="F126" s="67">
        <f t="shared" si="10"/>
        <v>0</v>
      </c>
      <c r="G126" s="67">
        <f t="shared" si="11"/>
        <v>0</v>
      </c>
      <c r="H126" s="71"/>
      <c r="L126" s="58" t="s">
        <v>210</v>
      </c>
      <c r="M126" s="39"/>
    </row>
    <row r="127" spans="1:14">
      <c r="A127" s="41" t="s">
        <v>212</v>
      </c>
      <c r="B127" s="58" t="s">
        <v>1736</v>
      </c>
      <c r="C127" s="126">
        <v>0</v>
      </c>
      <c r="D127" s="126">
        <v>0</v>
      </c>
      <c r="E127" s="58"/>
      <c r="F127" s="67">
        <f t="shared" ref="F127" si="14">IF($C$129=0,"",IF(C127="[for completion]","",IF(C127="","",C127/$C$129)))</f>
        <v>0</v>
      </c>
      <c r="G127" s="67">
        <f t="shared" ref="G127" si="15">IF($D$129=0,"",IF(D127="[for completion]","",IF(D127="","",D127/$D$129)))</f>
        <v>0</v>
      </c>
      <c r="H127" s="39"/>
      <c r="L127" s="58" t="s">
        <v>1736</v>
      </c>
      <c r="M127" s="39"/>
    </row>
    <row r="128" spans="1:14">
      <c r="A128" s="41" t="s">
        <v>1738</v>
      </c>
      <c r="B128" s="58" t="s">
        <v>121</v>
      </c>
      <c r="C128" s="126">
        <v>0</v>
      </c>
      <c r="D128" s="126">
        <v>0</v>
      </c>
      <c r="E128" s="58"/>
      <c r="F128" s="67">
        <f t="shared" si="10"/>
        <v>0</v>
      </c>
      <c r="G128" s="67">
        <f t="shared" si="11"/>
        <v>0</v>
      </c>
      <c r="H128" s="39"/>
      <c r="L128" s="39"/>
      <c r="M128" s="39"/>
    </row>
    <row r="129" spans="1:14">
      <c r="A129" s="41" t="s">
        <v>1741</v>
      </c>
      <c r="B129" s="75" t="s">
        <v>123</v>
      </c>
      <c r="C129" s="301">
        <f>SUM(C112:C128)</f>
        <v>771.5330049500003</v>
      </c>
      <c r="D129" s="301">
        <f>SUM(D112:D128)</f>
        <v>771.5330049500003</v>
      </c>
      <c r="E129" s="58"/>
      <c r="F129" s="78">
        <f>SUM(F112:F128)</f>
        <v>1</v>
      </c>
      <c r="G129" s="78">
        <f>SUM(G112:G128)</f>
        <v>1</v>
      </c>
      <c r="H129" s="39"/>
      <c r="L129" s="39"/>
      <c r="M129" s="39"/>
    </row>
    <row r="130" spans="1:14" outlineLevel="1">
      <c r="A130" s="41" t="s">
        <v>213</v>
      </c>
      <c r="B130" s="70" t="s">
        <v>125</v>
      </c>
      <c r="E130" s="58"/>
      <c r="F130" s="67" t="str">
        <f>IF($C$129=0,"",IF(C130="[for completion]","",IF(C130="","",C130/$C$129)))</f>
        <v/>
      </c>
      <c r="G130" s="67" t="str">
        <f>IF($D$129=0,"",IF(D130="[for completion]","",IF(D130="","",D130/$D$129)))</f>
        <v/>
      </c>
      <c r="H130" s="39"/>
      <c r="L130" s="39"/>
      <c r="M130" s="39"/>
    </row>
    <row r="131" spans="1:14" outlineLevel="1">
      <c r="A131" s="41" t="s">
        <v>214</v>
      </c>
      <c r="B131" s="70" t="s">
        <v>125</v>
      </c>
      <c r="E131" s="58"/>
      <c r="F131" s="67">
        <f t="shared" ref="F131:F136" si="16">IF($C$129=0,"",IF(C131="[for completion]","",C131/$C$129))</f>
        <v>0</v>
      </c>
      <c r="G131" s="67">
        <f t="shared" ref="G131:G136" si="17">IF($D$129=0,"",IF(D131="[for completion]","",D131/$D$129))</f>
        <v>0</v>
      </c>
      <c r="H131" s="39"/>
      <c r="L131" s="39"/>
      <c r="M131" s="39"/>
    </row>
    <row r="132" spans="1:14" outlineLevel="1">
      <c r="A132" s="41" t="s">
        <v>215</v>
      </c>
      <c r="B132" s="70" t="s">
        <v>125</v>
      </c>
      <c r="E132" s="58"/>
      <c r="F132" s="67">
        <f t="shared" si="16"/>
        <v>0</v>
      </c>
      <c r="G132" s="67">
        <f t="shared" si="17"/>
        <v>0</v>
      </c>
      <c r="H132" s="39"/>
      <c r="L132" s="39"/>
      <c r="M132" s="39"/>
    </row>
    <row r="133" spans="1:14" outlineLevel="1">
      <c r="A133" s="41" t="s">
        <v>216</v>
      </c>
      <c r="B133" s="70" t="s">
        <v>125</v>
      </c>
      <c r="E133" s="58"/>
      <c r="F133" s="67">
        <f t="shared" si="16"/>
        <v>0</v>
      </c>
      <c r="G133" s="67">
        <f t="shared" si="17"/>
        <v>0</v>
      </c>
      <c r="H133" s="39"/>
      <c r="L133" s="39"/>
      <c r="M133" s="39"/>
    </row>
    <row r="134" spans="1:14" outlineLevel="1">
      <c r="A134" s="41" t="s">
        <v>217</v>
      </c>
      <c r="B134" s="70" t="s">
        <v>125</v>
      </c>
      <c r="E134" s="58"/>
      <c r="F134" s="67">
        <f t="shared" si="16"/>
        <v>0</v>
      </c>
      <c r="G134" s="67">
        <f t="shared" si="17"/>
        <v>0</v>
      </c>
      <c r="H134" s="39"/>
      <c r="L134" s="39"/>
      <c r="M134" s="39"/>
    </row>
    <row r="135" spans="1:14" outlineLevel="1">
      <c r="A135" s="41" t="s">
        <v>218</v>
      </c>
      <c r="B135" s="70" t="s">
        <v>125</v>
      </c>
      <c r="E135" s="58"/>
      <c r="F135" s="67">
        <f t="shared" si="16"/>
        <v>0</v>
      </c>
      <c r="G135" s="67">
        <f t="shared" si="17"/>
        <v>0</v>
      </c>
      <c r="H135" s="39"/>
      <c r="L135" s="39"/>
      <c r="M135" s="39"/>
    </row>
    <row r="136" spans="1:14" outlineLevel="1">
      <c r="A136" s="41" t="s">
        <v>219</v>
      </c>
      <c r="B136" s="70" t="s">
        <v>125</v>
      </c>
      <c r="E136" s="58"/>
      <c r="F136" s="67">
        <f t="shared" si="16"/>
        <v>0</v>
      </c>
      <c r="G136" s="67">
        <f t="shared" si="17"/>
        <v>0</v>
      </c>
      <c r="H136" s="39"/>
      <c r="L136" s="39"/>
      <c r="M136" s="39"/>
    </row>
    <row r="137" spans="1:14" ht="15" customHeight="1">
      <c r="A137" s="60"/>
      <c r="B137" s="61" t="s">
        <v>220</v>
      </c>
      <c r="C137" s="63" t="s">
        <v>184</v>
      </c>
      <c r="D137" s="63" t="s">
        <v>185</v>
      </c>
      <c r="E137" s="62"/>
      <c r="F137" s="63" t="s">
        <v>186</v>
      </c>
      <c r="G137" s="63" t="s">
        <v>187</v>
      </c>
      <c r="H137" s="39"/>
      <c r="L137" s="39"/>
      <c r="M137" s="39"/>
    </row>
    <row r="138" spans="1:14" s="77" customFormat="1">
      <c r="A138" s="41" t="s">
        <v>221</v>
      </c>
      <c r="B138" s="58" t="s">
        <v>189</v>
      </c>
      <c r="C138" s="301">
        <f>C39</f>
        <v>600</v>
      </c>
      <c r="D138" s="305">
        <f>C39</f>
        <v>600</v>
      </c>
      <c r="E138" s="67"/>
      <c r="F138" s="67">
        <f>IF($C$155=0,"",IF(C138="[for completion]","",IF(C138="","",C138/$C$155)))</f>
        <v>1</v>
      </c>
      <c r="G138" s="67">
        <f>IF($D$155=0,"",IF(D138="[for completion]","",IF(D138="","",D138/$D$155)))</f>
        <v>1</v>
      </c>
      <c r="H138" s="39"/>
      <c r="I138" s="41"/>
      <c r="J138" s="41"/>
      <c r="K138" s="41"/>
      <c r="L138" s="39"/>
      <c r="M138" s="39"/>
      <c r="N138" s="39"/>
    </row>
    <row r="139" spans="1:14" s="77" customFormat="1">
      <c r="A139" s="41" t="s">
        <v>222</v>
      </c>
      <c r="B139" s="58" t="s">
        <v>1732</v>
      </c>
      <c r="C139" s="41">
        <v>0</v>
      </c>
      <c r="D139" s="126">
        <v>0</v>
      </c>
      <c r="E139" s="67"/>
      <c r="F139" s="67">
        <f t="shared" ref="F139:F146" si="18">IF($C$155=0,"",IF(C139="[for completion]","",IF(C139="","",C139/$C$155)))</f>
        <v>0</v>
      </c>
      <c r="G139" s="67">
        <f t="shared" ref="G139:G146" si="19">IF($D$155=0,"",IF(D139="[for completion]","",IF(D139="","",D139/$D$155)))</f>
        <v>0</v>
      </c>
      <c r="H139" s="39"/>
      <c r="I139" s="41"/>
      <c r="J139" s="41"/>
      <c r="K139" s="41"/>
      <c r="L139" s="39"/>
      <c r="M139" s="39"/>
      <c r="N139" s="39"/>
    </row>
    <row r="140" spans="1:14" s="77" customFormat="1">
      <c r="A140" s="41" t="s">
        <v>223</v>
      </c>
      <c r="B140" s="58" t="s">
        <v>198</v>
      </c>
      <c r="C140" s="126">
        <v>0</v>
      </c>
      <c r="D140" s="126">
        <v>0</v>
      </c>
      <c r="E140" s="67"/>
      <c r="F140" s="67">
        <f t="shared" si="18"/>
        <v>0</v>
      </c>
      <c r="G140" s="67">
        <f t="shared" si="19"/>
        <v>0</v>
      </c>
      <c r="H140" s="39"/>
      <c r="I140" s="41"/>
      <c r="J140" s="41"/>
      <c r="K140" s="41"/>
      <c r="L140" s="39"/>
      <c r="M140" s="39"/>
      <c r="N140" s="39"/>
    </row>
    <row r="141" spans="1:14" s="77" customFormat="1">
      <c r="A141" s="41" t="s">
        <v>224</v>
      </c>
      <c r="B141" s="58" t="s">
        <v>1733</v>
      </c>
      <c r="C141" s="126">
        <v>0</v>
      </c>
      <c r="D141" s="126">
        <v>0</v>
      </c>
      <c r="E141" s="67"/>
      <c r="F141" s="67">
        <f t="shared" si="18"/>
        <v>0</v>
      </c>
      <c r="G141" s="67">
        <f t="shared" si="19"/>
        <v>0</v>
      </c>
      <c r="H141" s="39"/>
      <c r="I141" s="41"/>
      <c r="J141" s="41"/>
      <c r="K141" s="41"/>
      <c r="L141" s="39"/>
      <c r="M141" s="39"/>
      <c r="N141" s="39"/>
    </row>
    <row r="142" spans="1:14" s="77" customFormat="1">
      <c r="A142" s="41" t="s">
        <v>225</v>
      </c>
      <c r="B142" s="58" t="s">
        <v>1734</v>
      </c>
      <c r="C142" s="126">
        <v>0</v>
      </c>
      <c r="D142" s="126">
        <v>0</v>
      </c>
      <c r="E142" s="67"/>
      <c r="F142" s="67">
        <f t="shared" si="18"/>
        <v>0</v>
      </c>
      <c r="G142" s="67">
        <f t="shared" si="19"/>
        <v>0</v>
      </c>
      <c r="H142" s="39"/>
      <c r="I142" s="41"/>
      <c r="J142" s="41"/>
      <c r="K142" s="41"/>
      <c r="L142" s="39"/>
      <c r="M142" s="39"/>
      <c r="N142" s="39"/>
    </row>
    <row r="143" spans="1:14" s="77" customFormat="1">
      <c r="A143" s="41" t="s">
        <v>226</v>
      </c>
      <c r="B143" s="58" t="s">
        <v>200</v>
      </c>
      <c r="C143" s="126">
        <v>0</v>
      </c>
      <c r="D143" s="126">
        <v>0</v>
      </c>
      <c r="E143" s="58"/>
      <c r="F143" s="67">
        <f t="shared" si="18"/>
        <v>0</v>
      </c>
      <c r="G143" s="67">
        <f t="shared" si="19"/>
        <v>0</v>
      </c>
      <c r="H143" s="39"/>
      <c r="I143" s="41"/>
      <c r="J143" s="41"/>
      <c r="K143" s="41"/>
      <c r="L143" s="39"/>
      <c r="M143" s="39"/>
      <c r="N143" s="39"/>
    </row>
    <row r="144" spans="1:14">
      <c r="A144" s="41" t="s">
        <v>227</v>
      </c>
      <c r="B144" s="58" t="s">
        <v>202</v>
      </c>
      <c r="C144" s="126">
        <v>0</v>
      </c>
      <c r="D144" s="126">
        <v>0</v>
      </c>
      <c r="E144" s="58"/>
      <c r="F144" s="67">
        <f t="shared" si="18"/>
        <v>0</v>
      </c>
      <c r="G144" s="67">
        <f t="shared" si="19"/>
        <v>0</v>
      </c>
      <c r="H144" s="39"/>
      <c r="L144" s="39"/>
      <c r="M144" s="39"/>
    </row>
    <row r="145" spans="1:13">
      <c r="A145" s="41" t="s">
        <v>228</v>
      </c>
      <c r="B145" s="58" t="s">
        <v>1735</v>
      </c>
      <c r="C145" s="126">
        <v>0</v>
      </c>
      <c r="D145" s="126">
        <v>0</v>
      </c>
      <c r="E145" s="58"/>
      <c r="F145" s="67">
        <f t="shared" si="18"/>
        <v>0</v>
      </c>
      <c r="G145" s="67">
        <f t="shared" si="19"/>
        <v>0</v>
      </c>
      <c r="H145" s="39"/>
      <c r="L145" s="39"/>
      <c r="M145" s="39"/>
    </row>
    <row r="146" spans="1:13">
      <c r="A146" s="41" t="s">
        <v>229</v>
      </c>
      <c r="B146" s="58" t="s">
        <v>204</v>
      </c>
      <c r="C146" s="126">
        <v>0</v>
      </c>
      <c r="D146" s="126">
        <v>0</v>
      </c>
      <c r="E146" s="58"/>
      <c r="F146" s="67">
        <f t="shared" si="18"/>
        <v>0</v>
      </c>
      <c r="G146" s="67">
        <f t="shared" si="19"/>
        <v>0</v>
      </c>
      <c r="H146" s="39"/>
      <c r="L146" s="39"/>
      <c r="M146" s="39"/>
    </row>
    <row r="147" spans="1:13">
      <c r="A147" s="41" t="s">
        <v>230</v>
      </c>
      <c r="B147" s="58" t="s">
        <v>1742</v>
      </c>
      <c r="C147" s="126">
        <v>0</v>
      </c>
      <c r="D147" s="126">
        <v>0</v>
      </c>
      <c r="E147" s="58"/>
      <c r="F147" s="67">
        <f t="shared" ref="F147" si="20">IF($C$155=0,"",IF(C147="[for completion]","",IF(C147="","",C147/$C$155)))</f>
        <v>0</v>
      </c>
      <c r="G147" s="67">
        <f t="shared" ref="G147" si="21">IF($D$155=0,"",IF(D147="[for completion]","",IF(D147="","",D147/$D$155)))</f>
        <v>0</v>
      </c>
      <c r="H147" s="39"/>
      <c r="L147" s="39"/>
      <c r="M147" s="39"/>
    </row>
    <row r="148" spans="1:13">
      <c r="A148" s="41" t="s">
        <v>231</v>
      </c>
      <c r="B148" s="58" t="s">
        <v>206</v>
      </c>
      <c r="C148" s="126">
        <v>0</v>
      </c>
      <c r="D148" s="126">
        <v>0</v>
      </c>
      <c r="E148" s="58"/>
      <c r="F148" s="67">
        <f t="shared" ref="F148:F154" si="22">IF($C$155=0,"",IF(C148="[for completion]","",IF(C148="","",C148/$C$155)))</f>
        <v>0</v>
      </c>
      <c r="G148" s="67">
        <f t="shared" ref="G148:G154" si="23">IF($D$155=0,"",IF(D148="[for completion]","",IF(D148="","",D148/$D$155)))</f>
        <v>0</v>
      </c>
      <c r="H148" s="39"/>
      <c r="L148" s="39"/>
      <c r="M148" s="39"/>
    </row>
    <row r="149" spans="1:13">
      <c r="A149" s="41" t="s">
        <v>232</v>
      </c>
      <c r="B149" s="58" t="s">
        <v>193</v>
      </c>
      <c r="C149" s="126">
        <v>0</v>
      </c>
      <c r="D149" s="126">
        <v>0</v>
      </c>
      <c r="E149" s="58"/>
      <c r="F149" s="67">
        <f t="shared" si="22"/>
        <v>0</v>
      </c>
      <c r="G149" s="67">
        <f t="shared" si="23"/>
        <v>0</v>
      </c>
      <c r="H149" s="39"/>
      <c r="L149" s="39"/>
      <c r="M149" s="39"/>
    </row>
    <row r="150" spans="1:13">
      <c r="A150" s="41" t="s">
        <v>233</v>
      </c>
      <c r="B150" s="159" t="s">
        <v>1737</v>
      </c>
      <c r="C150" s="126">
        <v>0</v>
      </c>
      <c r="D150" s="126">
        <v>0</v>
      </c>
      <c r="E150" s="58"/>
      <c r="F150" s="67">
        <f t="shared" si="22"/>
        <v>0</v>
      </c>
      <c r="G150" s="67">
        <f t="shared" si="23"/>
        <v>0</v>
      </c>
      <c r="H150" s="39"/>
      <c r="L150" s="39"/>
      <c r="M150" s="39"/>
    </row>
    <row r="151" spans="1:13">
      <c r="A151" s="41" t="s">
        <v>234</v>
      </c>
      <c r="B151" s="58" t="s">
        <v>208</v>
      </c>
      <c r="C151" s="126">
        <v>0</v>
      </c>
      <c r="D151" s="126">
        <v>0</v>
      </c>
      <c r="E151" s="58"/>
      <c r="F151" s="67">
        <f t="shared" si="22"/>
        <v>0</v>
      </c>
      <c r="G151" s="67">
        <f t="shared" si="23"/>
        <v>0</v>
      </c>
      <c r="H151" s="39"/>
      <c r="L151" s="39"/>
      <c r="M151" s="39"/>
    </row>
    <row r="152" spans="1:13">
      <c r="A152" s="41" t="s">
        <v>235</v>
      </c>
      <c r="B152" s="58" t="s">
        <v>210</v>
      </c>
      <c r="C152" s="126">
        <v>0</v>
      </c>
      <c r="D152" s="126">
        <v>0</v>
      </c>
      <c r="E152" s="58"/>
      <c r="F152" s="67">
        <f t="shared" si="22"/>
        <v>0</v>
      </c>
      <c r="G152" s="67">
        <f t="shared" si="23"/>
        <v>0</v>
      </c>
      <c r="H152" s="39"/>
      <c r="L152" s="39"/>
      <c r="M152" s="39"/>
    </row>
    <row r="153" spans="1:13">
      <c r="A153" s="41" t="s">
        <v>236</v>
      </c>
      <c r="B153" s="58" t="s">
        <v>1736</v>
      </c>
      <c r="C153" s="126">
        <v>0</v>
      </c>
      <c r="D153" s="126">
        <v>0</v>
      </c>
      <c r="E153" s="58"/>
      <c r="F153" s="67">
        <f t="shared" si="22"/>
        <v>0</v>
      </c>
      <c r="G153" s="67">
        <f t="shared" si="23"/>
        <v>0</v>
      </c>
      <c r="H153" s="39"/>
      <c r="L153" s="39"/>
      <c r="M153" s="39"/>
    </row>
    <row r="154" spans="1:13">
      <c r="A154" s="41" t="s">
        <v>1739</v>
      </c>
      <c r="B154" s="58" t="s">
        <v>121</v>
      </c>
      <c r="C154" s="126">
        <v>0</v>
      </c>
      <c r="D154" s="126">
        <v>0</v>
      </c>
      <c r="E154" s="58"/>
      <c r="F154" s="67">
        <f t="shared" si="22"/>
        <v>0</v>
      </c>
      <c r="G154" s="67">
        <f t="shared" si="23"/>
        <v>0</v>
      </c>
      <c r="H154" s="39"/>
      <c r="L154" s="39"/>
      <c r="M154" s="39"/>
    </row>
    <row r="155" spans="1:13">
      <c r="A155" s="41" t="s">
        <v>1743</v>
      </c>
      <c r="B155" s="75" t="s">
        <v>123</v>
      </c>
      <c r="C155" s="41">
        <f>SUM(C138:C154)</f>
        <v>600</v>
      </c>
      <c r="D155" s="41">
        <f>SUM(D138:D154)</f>
        <v>600</v>
      </c>
      <c r="E155" s="58"/>
      <c r="F155" s="78">
        <f>SUM(F138:F154)</f>
        <v>1</v>
      </c>
      <c r="G155" s="78">
        <f>SUM(G138:G154)</f>
        <v>1</v>
      </c>
      <c r="H155" s="39"/>
      <c r="L155" s="39"/>
      <c r="M155" s="39"/>
    </row>
    <row r="156" spans="1:13" outlineLevel="1">
      <c r="A156" s="41" t="s">
        <v>237</v>
      </c>
      <c r="B156" s="70" t="s">
        <v>125</v>
      </c>
      <c r="E156" s="58"/>
      <c r="F156" s="67" t="str">
        <f>IF($C$155=0,"",IF(C156="[for completion]","",IF(C156="","",C156/$C$155)))</f>
        <v/>
      </c>
      <c r="G156" s="67" t="str">
        <f>IF($D$155=0,"",IF(D156="[for completion]","",IF(D156="","",D156/$D$155)))</f>
        <v/>
      </c>
      <c r="H156" s="39"/>
      <c r="L156" s="39"/>
      <c r="M156" s="39"/>
    </row>
    <row r="157" spans="1:13" outlineLevel="1">
      <c r="A157" s="41" t="s">
        <v>238</v>
      </c>
      <c r="B157" s="70" t="s">
        <v>125</v>
      </c>
      <c r="E157" s="58"/>
      <c r="F157" s="67" t="str">
        <f t="shared" ref="F157:F162" si="24">IF($C$155=0,"",IF(C157="[for completion]","",IF(C157="","",C157/$C$155)))</f>
        <v/>
      </c>
      <c r="G157" s="67" t="str">
        <f t="shared" ref="G157:G162" si="25">IF($D$155=0,"",IF(D157="[for completion]","",IF(D157="","",D157/$D$155)))</f>
        <v/>
      </c>
      <c r="H157" s="39"/>
      <c r="L157" s="39"/>
      <c r="M157" s="39"/>
    </row>
    <row r="158" spans="1:13" outlineLevel="1">
      <c r="A158" s="41" t="s">
        <v>239</v>
      </c>
      <c r="B158" s="70" t="s">
        <v>125</v>
      </c>
      <c r="E158" s="58"/>
      <c r="F158" s="67" t="str">
        <f t="shared" si="24"/>
        <v/>
      </c>
      <c r="G158" s="67" t="str">
        <f t="shared" si="25"/>
        <v/>
      </c>
      <c r="H158" s="39"/>
      <c r="L158" s="39"/>
      <c r="M158" s="39"/>
    </row>
    <row r="159" spans="1:13" outlineLevel="1">
      <c r="A159" s="41" t="s">
        <v>240</v>
      </c>
      <c r="B159" s="70" t="s">
        <v>125</v>
      </c>
      <c r="E159" s="58"/>
      <c r="F159" s="67" t="str">
        <f t="shared" si="24"/>
        <v/>
      </c>
      <c r="G159" s="67" t="str">
        <f t="shared" si="25"/>
        <v/>
      </c>
      <c r="H159" s="39"/>
      <c r="L159" s="39"/>
      <c r="M159" s="39"/>
    </row>
    <row r="160" spans="1:13" outlineLevel="1">
      <c r="A160" s="41" t="s">
        <v>241</v>
      </c>
      <c r="B160" s="70" t="s">
        <v>125</v>
      </c>
      <c r="E160" s="58"/>
      <c r="F160" s="67" t="str">
        <f t="shared" si="24"/>
        <v/>
      </c>
      <c r="G160" s="67" t="str">
        <f t="shared" si="25"/>
        <v/>
      </c>
      <c r="H160" s="39"/>
      <c r="L160" s="39"/>
      <c r="M160" s="39"/>
    </row>
    <row r="161" spans="1:13" outlineLevel="1">
      <c r="A161" s="41" t="s">
        <v>242</v>
      </c>
      <c r="B161" s="70" t="s">
        <v>125</v>
      </c>
      <c r="E161" s="58"/>
      <c r="F161" s="67" t="str">
        <f t="shared" si="24"/>
        <v/>
      </c>
      <c r="G161" s="67" t="str">
        <f t="shared" si="25"/>
        <v/>
      </c>
      <c r="H161" s="39"/>
      <c r="L161" s="39"/>
      <c r="M161" s="39"/>
    </row>
    <row r="162" spans="1:13" outlineLevel="1">
      <c r="A162" s="41" t="s">
        <v>243</v>
      </c>
      <c r="B162" s="70" t="s">
        <v>125</v>
      </c>
      <c r="E162" s="58"/>
      <c r="F162" s="67" t="str">
        <f t="shared" si="24"/>
        <v/>
      </c>
      <c r="G162" s="67" t="str">
        <f t="shared" si="25"/>
        <v/>
      </c>
      <c r="H162" s="39"/>
      <c r="L162" s="39"/>
      <c r="M162" s="39"/>
    </row>
    <row r="163" spans="1:13" ht="15" customHeight="1">
      <c r="A163" s="60"/>
      <c r="B163" s="61" t="s">
        <v>244</v>
      </c>
      <c r="C163" s="114" t="s">
        <v>184</v>
      </c>
      <c r="D163" s="114" t="s">
        <v>185</v>
      </c>
      <c r="E163" s="62"/>
      <c r="F163" s="114" t="s">
        <v>186</v>
      </c>
      <c r="G163" s="114" t="s">
        <v>187</v>
      </c>
      <c r="H163" s="39"/>
      <c r="L163" s="39"/>
      <c r="M163" s="39"/>
    </row>
    <row r="164" spans="1:13">
      <c r="A164" s="41" t="s">
        <v>246</v>
      </c>
      <c r="B164" s="39" t="s">
        <v>247</v>
      </c>
      <c r="C164" s="301">
        <f>C39</f>
        <v>600</v>
      </c>
      <c r="D164" s="305">
        <f>C39</f>
        <v>600</v>
      </c>
      <c r="E164" s="79"/>
      <c r="F164" s="67">
        <f>IF($C$167=0,"",IF(C164="[for completion]","",IF(C164="","",C164/$C$167)))</f>
        <v>1</v>
      </c>
      <c r="G164" s="67">
        <f>IF($D$167=0,"",IF(D164="[for completion]","",IF(D164="","",D164/$D$167)))</f>
        <v>1</v>
      </c>
      <c r="H164" s="39"/>
      <c r="L164" s="39"/>
      <c r="M164" s="39"/>
    </row>
    <row r="165" spans="1:13">
      <c r="A165" s="41" t="s">
        <v>248</v>
      </c>
      <c r="B165" s="39" t="s">
        <v>249</v>
      </c>
      <c r="C165" s="41">
        <v>0</v>
      </c>
      <c r="D165" s="41">
        <v>0</v>
      </c>
      <c r="E165" s="79"/>
      <c r="F165" s="67">
        <f t="shared" ref="F165:F166" si="26">IF($C$167=0,"",IF(C165="[for completion]","",IF(C165="","",C165/$C$167)))</f>
        <v>0</v>
      </c>
      <c r="G165" s="67">
        <f t="shared" ref="G165:G166" si="27">IF($D$167=0,"",IF(D165="[for completion]","",IF(D165="","",D165/$D$167)))</f>
        <v>0</v>
      </c>
      <c r="H165" s="39"/>
      <c r="L165" s="39"/>
      <c r="M165" s="39"/>
    </row>
    <row r="166" spans="1:13">
      <c r="A166" s="41" t="s">
        <v>250</v>
      </c>
      <c r="B166" s="39" t="s">
        <v>121</v>
      </c>
      <c r="C166" s="41">
        <v>0</v>
      </c>
      <c r="D166" s="41">
        <v>0</v>
      </c>
      <c r="E166" s="79"/>
      <c r="F166" s="67">
        <f t="shared" si="26"/>
        <v>0</v>
      </c>
      <c r="G166" s="67">
        <f t="shared" si="27"/>
        <v>0</v>
      </c>
      <c r="H166" s="39"/>
      <c r="L166" s="39"/>
      <c r="M166" s="39"/>
    </row>
    <row r="167" spans="1:13">
      <c r="A167" s="41" t="s">
        <v>251</v>
      </c>
      <c r="B167" s="80" t="s">
        <v>123</v>
      </c>
      <c r="C167" s="39">
        <f>SUM(C164:C166)</f>
        <v>600</v>
      </c>
      <c r="D167" s="39">
        <f>SUM(D164:D166)</f>
        <v>600</v>
      </c>
      <c r="E167" s="79"/>
      <c r="F167" s="79">
        <f>SUM(F164:F166)</f>
        <v>1</v>
      </c>
      <c r="G167" s="79">
        <f>SUM(G164:G166)</f>
        <v>1</v>
      </c>
      <c r="H167" s="39"/>
      <c r="L167" s="39"/>
      <c r="M167" s="39"/>
    </row>
    <row r="168" spans="1:13" outlineLevel="1">
      <c r="A168" s="41" t="s">
        <v>252</v>
      </c>
      <c r="B168" s="80"/>
      <c r="C168" s="39"/>
      <c r="D168" s="39"/>
      <c r="E168" s="79"/>
      <c r="F168" s="79"/>
      <c r="G168" s="37"/>
      <c r="H168" s="39"/>
      <c r="L168" s="39"/>
      <c r="M168" s="39"/>
    </row>
    <row r="169" spans="1:13" outlineLevel="1">
      <c r="A169" s="41" t="s">
        <v>253</v>
      </c>
      <c r="B169" s="80"/>
      <c r="C169" s="39"/>
      <c r="D169" s="39"/>
      <c r="E169" s="79"/>
      <c r="F169" s="79"/>
      <c r="G169" s="37"/>
      <c r="H169" s="39"/>
      <c r="L169" s="39"/>
      <c r="M169" s="39"/>
    </row>
    <row r="170" spans="1:13" outlineLevel="1">
      <c r="A170" s="41" t="s">
        <v>254</v>
      </c>
      <c r="B170" s="80"/>
      <c r="C170" s="39"/>
      <c r="D170" s="39"/>
      <c r="E170" s="79"/>
      <c r="F170" s="79"/>
      <c r="G170" s="37"/>
      <c r="H170" s="39"/>
      <c r="L170" s="39"/>
      <c r="M170" s="39"/>
    </row>
    <row r="171" spans="1:13" outlineLevel="1">
      <c r="A171" s="41" t="s">
        <v>255</v>
      </c>
      <c r="B171" s="80"/>
      <c r="C171" s="39"/>
      <c r="D171" s="39"/>
      <c r="E171" s="79"/>
      <c r="F171" s="79"/>
      <c r="G171" s="37"/>
      <c r="H171" s="39"/>
      <c r="L171" s="39"/>
      <c r="M171" s="39"/>
    </row>
    <row r="172" spans="1:13" outlineLevel="1">
      <c r="A172" s="41" t="s">
        <v>256</v>
      </c>
      <c r="B172" s="80"/>
      <c r="C172" s="39"/>
      <c r="D172" s="39"/>
      <c r="E172" s="79"/>
      <c r="F172" s="79"/>
      <c r="G172" s="37"/>
      <c r="H172" s="39"/>
      <c r="L172" s="39"/>
      <c r="M172" s="39"/>
    </row>
    <row r="173" spans="1:13" ht="15" customHeight="1">
      <c r="A173" s="60"/>
      <c r="B173" s="61" t="s">
        <v>257</v>
      </c>
      <c r="C173" s="60" t="s">
        <v>87</v>
      </c>
      <c r="D173" s="60"/>
      <c r="E173" s="62"/>
      <c r="F173" s="63" t="s">
        <v>258</v>
      </c>
      <c r="G173" s="63"/>
      <c r="H173" s="39"/>
      <c r="L173" s="39"/>
      <c r="M173" s="39"/>
    </row>
    <row r="174" spans="1:13" ht="15" customHeight="1">
      <c r="A174" s="41" t="s">
        <v>259</v>
      </c>
      <c r="B174" s="58" t="s">
        <v>260</v>
      </c>
      <c r="C174" s="170">
        <f>'D1.Overview'!D170</f>
        <v>26.018243890000001</v>
      </c>
      <c r="D174" s="55"/>
      <c r="E174" s="47"/>
      <c r="F174" s="67">
        <f>IF($C$179=0,"",IF(C174="[for completion]","",C174/$C$179))</f>
        <v>0.99619577428005701</v>
      </c>
      <c r="G174" s="67"/>
      <c r="H174" s="39"/>
      <c r="L174" s="39"/>
      <c r="M174" s="39"/>
    </row>
    <row r="175" spans="1:13" ht="30.75" customHeight="1">
      <c r="A175" s="41" t="s">
        <v>9</v>
      </c>
      <c r="B175" s="58" t="s">
        <v>1546</v>
      </c>
      <c r="C175" s="613">
        <f>'D1.Overview'!D169</f>
        <v>9.9357250000000008E-2</v>
      </c>
      <c r="E175" s="69"/>
      <c r="F175" s="67">
        <f>IF($C$179=0,"",IF(C175="[for completion]","",C175/$C$179))</f>
        <v>3.8042257199429764E-3</v>
      </c>
      <c r="G175" s="67"/>
      <c r="H175" s="39"/>
      <c r="L175" s="39"/>
      <c r="M175" s="39"/>
    </row>
    <row r="176" spans="1:13">
      <c r="A176" s="41" t="s">
        <v>261</v>
      </c>
      <c r="B176" s="58" t="s">
        <v>262</v>
      </c>
      <c r="C176" s="41">
        <v>0</v>
      </c>
      <c r="E176" s="69"/>
      <c r="F176" s="67"/>
      <c r="G176" s="67"/>
      <c r="H176" s="39"/>
      <c r="L176" s="39"/>
      <c r="M176" s="39"/>
    </row>
    <row r="177" spans="1:13">
      <c r="A177" s="41" t="s">
        <v>263</v>
      </c>
      <c r="B177" s="58" t="s">
        <v>264</v>
      </c>
      <c r="C177" s="174">
        <v>0</v>
      </c>
      <c r="E177" s="69"/>
      <c r="F177" s="67">
        <f t="shared" ref="F177:F187" si="28">IF($C$179=0,"",IF(C177="[for completion]","",C177/$C$179))</f>
        <v>0</v>
      </c>
      <c r="G177" s="67"/>
      <c r="H177" s="39"/>
      <c r="L177" s="39"/>
      <c r="M177" s="39"/>
    </row>
    <row r="178" spans="1:13">
      <c r="A178" s="41" t="s">
        <v>265</v>
      </c>
      <c r="B178" s="58" t="s">
        <v>121</v>
      </c>
      <c r="C178" s="41">
        <v>0</v>
      </c>
      <c r="E178" s="69"/>
      <c r="F178" s="67">
        <f t="shared" si="28"/>
        <v>0</v>
      </c>
      <c r="G178" s="67"/>
      <c r="H178" s="39"/>
      <c r="L178" s="39"/>
      <c r="M178" s="39"/>
    </row>
    <row r="179" spans="1:13">
      <c r="A179" s="41" t="s">
        <v>10</v>
      </c>
      <c r="B179" s="75" t="s">
        <v>123</v>
      </c>
      <c r="C179" s="175">
        <f>SUM(C174:C178)</f>
        <v>26.117601140000001</v>
      </c>
      <c r="E179" s="69"/>
      <c r="F179" s="69">
        <f>SUM(F174:F178)</f>
        <v>1</v>
      </c>
      <c r="G179" s="67"/>
      <c r="H179" s="39"/>
      <c r="L179" s="39"/>
      <c r="M179" s="39"/>
    </row>
    <row r="180" spans="1:13" outlineLevel="1">
      <c r="A180" s="41" t="s">
        <v>266</v>
      </c>
      <c r="B180" s="81" t="s">
        <v>267</v>
      </c>
      <c r="E180" s="69"/>
      <c r="F180" s="67">
        <f t="shared" si="28"/>
        <v>0</v>
      </c>
      <c r="G180" s="67"/>
      <c r="H180" s="39"/>
      <c r="L180" s="39"/>
      <c r="M180" s="39"/>
    </row>
    <row r="181" spans="1:13" s="81" customFormat="1" ht="29" outlineLevel="1">
      <c r="A181" s="41" t="s">
        <v>268</v>
      </c>
      <c r="B181" s="81" t="s">
        <v>269</v>
      </c>
      <c r="F181" s="67">
        <f t="shared" si="28"/>
        <v>0</v>
      </c>
    </row>
    <row r="182" spans="1:13" ht="29" outlineLevel="1">
      <c r="A182" s="41" t="s">
        <v>270</v>
      </c>
      <c r="B182" s="81" t="s">
        <v>271</v>
      </c>
      <c r="E182" s="69"/>
      <c r="F182" s="67">
        <f t="shared" si="28"/>
        <v>0</v>
      </c>
      <c r="G182" s="67"/>
      <c r="H182" s="39"/>
      <c r="L182" s="39"/>
      <c r="M182" s="39"/>
    </row>
    <row r="183" spans="1:13" outlineLevel="1">
      <c r="A183" s="41" t="s">
        <v>272</v>
      </c>
      <c r="B183" s="81" t="s">
        <v>273</v>
      </c>
      <c r="E183" s="69"/>
      <c r="F183" s="67">
        <f t="shared" si="28"/>
        <v>0</v>
      </c>
      <c r="G183" s="67"/>
      <c r="H183" s="39"/>
      <c r="L183" s="39"/>
      <c r="M183" s="39"/>
    </row>
    <row r="184" spans="1:13" s="81" customFormat="1" outlineLevel="1">
      <c r="A184" s="41" t="s">
        <v>274</v>
      </c>
      <c r="B184" s="81" t="s">
        <v>275</v>
      </c>
      <c r="F184" s="67">
        <f t="shared" si="28"/>
        <v>0</v>
      </c>
    </row>
    <row r="185" spans="1:13" outlineLevel="1">
      <c r="A185" s="41" t="s">
        <v>276</v>
      </c>
      <c r="B185" s="81" t="s">
        <v>277</v>
      </c>
      <c r="E185" s="69"/>
      <c r="F185" s="67">
        <f t="shared" si="28"/>
        <v>0</v>
      </c>
      <c r="G185" s="67"/>
      <c r="H185" s="39"/>
      <c r="L185" s="39"/>
      <c r="M185" s="39"/>
    </row>
    <row r="186" spans="1:13" outlineLevel="1">
      <c r="A186" s="41" t="s">
        <v>278</v>
      </c>
      <c r="B186" s="81" t="s">
        <v>279</v>
      </c>
      <c r="E186" s="69"/>
      <c r="F186" s="67">
        <f t="shared" si="28"/>
        <v>0</v>
      </c>
      <c r="G186" s="67"/>
      <c r="H186" s="39"/>
      <c r="L186" s="39"/>
      <c r="M186" s="39"/>
    </row>
    <row r="187" spans="1:13" outlineLevel="1">
      <c r="A187" s="41" t="s">
        <v>280</v>
      </c>
      <c r="B187" s="81" t="s">
        <v>281</v>
      </c>
      <c r="E187" s="69"/>
      <c r="F187" s="67">
        <f t="shared" si="28"/>
        <v>0</v>
      </c>
      <c r="G187" s="67"/>
      <c r="H187" s="39"/>
      <c r="L187" s="39"/>
      <c r="M187" s="39"/>
    </row>
    <row r="188" spans="1:13" outlineLevel="1">
      <c r="A188" s="41" t="s">
        <v>282</v>
      </c>
      <c r="B188" s="81"/>
      <c r="E188" s="69"/>
      <c r="F188" s="67"/>
      <c r="G188" s="67"/>
      <c r="H188" s="39"/>
      <c r="L188" s="39"/>
      <c r="M188" s="39"/>
    </row>
    <row r="189" spans="1:13" outlineLevel="1">
      <c r="A189" s="41" t="s">
        <v>283</v>
      </c>
      <c r="B189" s="81"/>
      <c r="E189" s="69"/>
      <c r="F189" s="67"/>
      <c r="G189" s="67"/>
      <c r="H189" s="39"/>
      <c r="L189" s="39"/>
      <c r="M189" s="39"/>
    </row>
    <row r="190" spans="1:13" outlineLevel="1">
      <c r="A190" s="41" t="s">
        <v>284</v>
      </c>
      <c r="B190" s="81"/>
      <c r="E190" s="69"/>
      <c r="F190" s="67"/>
      <c r="G190" s="67"/>
      <c r="H190" s="39"/>
      <c r="L190" s="39"/>
      <c r="M190" s="39"/>
    </row>
    <row r="191" spans="1:13" outlineLevel="1">
      <c r="A191" s="41" t="s">
        <v>285</v>
      </c>
      <c r="B191" s="70"/>
      <c r="E191" s="69"/>
      <c r="F191" s="67"/>
      <c r="G191" s="67"/>
      <c r="H191" s="39"/>
      <c r="L191" s="39"/>
      <c r="M191" s="39"/>
    </row>
    <row r="192" spans="1:13" ht="15" customHeight="1">
      <c r="A192" s="60"/>
      <c r="B192" s="61" t="s">
        <v>286</v>
      </c>
      <c r="C192" s="60" t="s">
        <v>87</v>
      </c>
      <c r="D192" s="60"/>
      <c r="E192" s="62"/>
      <c r="F192" s="63" t="s">
        <v>258</v>
      </c>
      <c r="G192" s="63"/>
      <c r="H192" s="39"/>
      <c r="L192" s="39"/>
      <c r="M192" s="39"/>
    </row>
    <row r="193" spans="1:13">
      <c r="A193" s="41" t="s">
        <v>287</v>
      </c>
      <c r="B193" s="58" t="s">
        <v>288</v>
      </c>
      <c r="C193" s="174">
        <f>'D1.Overview'!C184</f>
        <v>26.117601140000001</v>
      </c>
      <c r="E193" s="66"/>
      <c r="F193" s="67">
        <f t="shared" ref="F193:F206" si="29">IF($C$208=0,"",IF(C193="[for completion]","",C193/$C$208))</f>
        <v>1</v>
      </c>
      <c r="G193" s="67"/>
      <c r="H193" s="39"/>
      <c r="L193" s="39"/>
      <c r="M193" s="39"/>
    </row>
    <row r="194" spans="1:13">
      <c r="A194" s="41" t="s">
        <v>289</v>
      </c>
      <c r="B194" s="58" t="s">
        <v>290</v>
      </c>
      <c r="C194" s="41">
        <v>0</v>
      </c>
      <c r="E194" s="69"/>
      <c r="F194" s="67">
        <f t="shared" si="29"/>
        <v>0</v>
      </c>
      <c r="G194" s="69"/>
      <c r="H194" s="39"/>
      <c r="L194" s="39"/>
      <c r="M194" s="39"/>
    </row>
    <row r="195" spans="1:13">
      <c r="A195" s="41" t="s">
        <v>291</v>
      </c>
      <c r="B195" s="58" t="s">
        <v>292</v>
      </c>
      <c r="C195" s="126">
        <v>0</v>
      </c>
      <c r="E195" s="69"/>
      <c r="F195" s="67">
        <f t="shared" si="29"/>
        <v>0</v>
      </c>
      <c r="G195" s="69"/>
      <c r="H195" s="39"/>
      <c r="L195" s="39"/>
      <c r="M195" s="39"/>
    </row>
    <row r="196" spans="1:13">
      <c r="A196" s="41" t="s">
        <v>293</v>
      </c>
      <c r="B196" s="58" t="s">
        <v>294</v>
      </c>
      <c r="C196" s="126">
        <v>0</v>
      </c>
      <c r="E196" s="69"/>
      <c r="F196" s="67">
        <f t="shared" si="29"/>
        <v>0</v>
      </c>
      <c r="G196" s="69"/>
      <c r="H196" s="39"/>
      <c r="L196" s="39"/>
      <c r="M196" s="39"/>
    </row>
    <row r="197" spans="1:13">
      <c r="A197" s="41" t="s">
        <v>295</v>
      </c>
      <c r="B197" s="58" t="s">
        <v>296</v>
      </c>
      <c r="C197" s="126">
        <v>0</v>
      </c>
      <c r="E197" s="69"/>
      <c r="F197" s="67">
        <f t="shared" si="29"/>
        <v>0</v>
      </c>
      <c r="G197" s="69"/>
      <c r="H197" s="39"/>
      <c r="L197" s="39"/>
      <c r="M197" s="39"/>
    </row>
    <row r="198" spans="1:13">
      <c r="A198" s="41" t="s">
        <v>297</v>
      </c>
      <c r="B198" s="58" t="s">
        <v>298</v>
      </c>
      <c r="C198" s="126">
        <v>0</v>
      </c>
      <c r="E198" s="69"/>
      <c r="F198" s="67">
        <f t="shared" si="29"/>
        <v>0</v>
      </c>
      <c r="G198" s="69"/>
      <c r="H198" s="39"/>
      <c r="L198" s="39"/>
      <c r="M198" s="39"/>
    </row>
    <row r="199" spans="1:13">
      <c r="A199" s="41" t="s">
        <v>299</v>
      </c>
      <c r="B199" s="58" t="s">
        <v>300</v>
      </c>
      <c r="C199" s="126">
        <v>0</v>
      </c>
      <c r="E199" s="69"/>
      <c r="F199" s="67">
        <f t="shared" si="29"/>
        <v>0</v>
      </c>
      <c r="G199" s="69"/>
      <c r="H199" s="39"/>
      <c r="L199" s="39"/>
      <c r="M199" s="39"/>
    </row>
    <row r="200" spans="1:13">
      <c r="A200" s="41" t="s">
        <v>301</v>
      </c>
      <c r="B200" s="58" t="s">
        <v>12</v>
      </c>
      <c r="C200" s="126">
        <v>0</v>
      </c>
      <c r="E200" s="69"/>
      <c r="F200" s="67">
        <f t="shared" si="29"/>
        <v>0</v>
      </c>
      <c r="G200" s="69"/>
      <c r="H200" s="39"/>
      <c r="L200" s="39"/>
      <c r="M200" s="39"/>
    </row>
    <row r="201" spans="1:13">
      <c r="A201" s="41" t="s">
        <v>302</v>
      </c>
      <c r="B201" s="58" t="s">
        <v>303</v>
      </c>
      <c r="C201" s="126">
        <v>0</v>
      </c>
      <c r="E201" s="69"/>
      <c r="F201" s="67">
        <f t="shared" si="29"/>
        <v>0</v>
      </c>
      <c r="G201" s="69"/>
      <c r="H201" s="39"/>
      <c r="L201" s="39"/>
      <c r="M201" s="39"/>
    </row>
    <row r="202" spans="1:13">
      <c r="A202" s="41" t="s">
        <v>304</v>
      </c>
      <c r="B202" s="58" t="s">
        <v>305</v>
      </c>
      <c r="C202" s="126">
        <v>0</v>
      </c>
      <c r="E202" s="69"/>
      <c r="F202" s="67">
        <f t="shared" si="29"/>
        <v>0</v>
      </c>
      <c r="G202" s="69"/>
      <c r="H202" s="39"/>
      <c r="L202" s="39"/>
      <c r="M202" s="39"/>
    </row>
    <row r="203" spans="1:13">
      <c r="A203" s="41" t="s">
        <v>306</v>
      </c>
      <c r="B203" s="58" t="s">
        <v>307</v>
      </c>
      <c r="C203" s="126">
        <v>0</v>
      </c>
      <c r="E203" s="69"/>
      <c r="F203" s="67">
        <f t="shared" si="29"/>
        <v>0</v>
      </c>
      <c r="G203" s="69"/>
      <c r="H203" s="39"/>
      <c r="L203" s="39"/>
      <c r="M203" s="39"/>
    </row>
    <row r="204" spans="1:13">
      <c r="A204" s="41" t="s">
        <v>308</v>
      </c>
      <c r="B204" s="58" t="s">
        <v>309</v>
      </c>
      <c r="C204" s="126">
        <v>0</v>
      </c>
      <c r="E204" s="69"/>
      <c r="F204" s="67">
        <f t="shared" si="29"/>
        <v>0</v>
      </c>
      <c r="G204" s="69"/>
      <c r="H204" s="39"/>
      <c r="L204" s="39"/>
      <c r="M204" s="39"/>
    </row>
    <row r="205" spans="1:13">
      <c r="A205" s="41" t="s">
        <v>310</v>
      </c>
      <c r="B205" s="58" t="s">
        <v>311</v>
      </c>
      <c r="C205" s="126">
        <v>0</v>
      </c>
      <c r="E205" s="69"/>
      <c r="F205" s="67">
        <f t="shared" si="29"/>
        <v>0</v>
      </c>
      <c r="G205" s="69"/>
      <c r="H205" s="39"/>
      <c r="L205" s="39"/>
      <c r="M205" s="39"/>
    </row>
    <row r="206" spans="1:13">
      <c r="A206" s="41" t="s">
        <v>312</v>
      </c>
      <c r="B206" s="58" t="s">
        <v>121</v>
      </c>
      <c r="C206" s="126">
        <v>0</v>
      </c>
      <c r="E206" s="69"/>
      <c r="F206" s="67">
        <f t="shared" si="29"/>
        <v>0</v>
      </c>
      <c r="G206" s="69"/>
      <c r="H206" s="39"/>
      <c r="L206" s="39"/>
      <c r="M206" s="39"/>
    </row>
    <row r="207" spans="1:13">
      <c r="A207" s="41" t="s">
        <v>313</v>
      </c>
      <c r="B207" s="68" t="s">
        <v>314</v>
      </c>
      <c r="C207" s="309">
        <f>SUM(C193:C195)</f>
        <v>26.117601140000001</v>
      </c>
      <c r="E207" s="69"/>
      <c r="F207" s="67"/>
      <c r="G207" s="69"/>
      <c r="H207" s="39"/>
      <c r="L207" s="39"/>
      <c r="M207" s="39"/>
    </row>
    <row r="208" spans="1:13">
      <c r="A208" s="41" t="s">
        <v>315</v>
      </c>
      <c r="B208" s="75" t="s">
        <v>123</v>
      </c>
      <c r="C208" s="175">
        <f>SUM(C193:C206)</f>
        <v>26.117601140000001</v>
      </c>
      <c r="D208" s="58"/>
      <c r="E208" s="69"/>
      <c r="F208" s="69">
        <f>SUM(F193:F206)</f>
        <v>1</v>
      </c>
      <c r="G208" s="69"/>
      <c r="H208" s="39"/>
      <c r="L208" s="39"/>
      <c r="M208" s="39"/>
    </row>
    <row r="209" spans="1:13" outlineLevel="1">
      <c r="A209" s="41" t="s">
        <v>316</v>
      </c>
      <c r="B209" s="70" t="s">
        <v>125</v>
      </c>
      <c r="E209" s="69"/>
      <c r="F209" s="67">
        <f>IF($C$208=0,"",IF(C209="[for completion]","",C209/$C$208))</f>
        <v>0</v>
      </c>
      <c r="G209" s="69"/>
      <c r="H209" s="39"/>
      <c r="L209" s="39"/>
      <c r="M209" s="39"/>
    </row>
    <row r="210" spans="1:13" outlineLevel="1">
      <c r="A210" s="41" t="s">
        <v>317</v>
      </c>
      <c r="B210" s="70" t="s">
        <v>125</v>
      </c>
      <c r="E210" s="69"/>
      <c r="F210" s="67">
        <f t="shared" ref="F210:F215" si="30">IF($C$208=0,"",IF(C210="[for completion]","",C210/$C$208))</f>
        <v>0</v>
      </c>
      <c r="G210" s="69"/>
      <c r="H210" s="39"/>
      <c r="L210" s="39"/>
      <c r="M210" s="39"/>
    </row>
    <row r="211" spans="1:13" outlineLevel="1">
      <c r="A211" s="41" t="s">
        <v>318</v>
      </c>
      <c r="B211" s="70" t="s">
        <v>125</v>
      </c>
      <c r="E211" s="69"/>
      <c r="F211" s="67">
        <f t="shared" si="30"/>
        <v>0</v>
      </c>
      <c r="G211" s="69"/>
      <c r="H211" s="39"/>
      <c r="L211" s="39"/>
      <c r="M211" s="39"/>
    </row>
    <row r="212" spans="1:13" outlineLevel="1">
      <c r="A212" s="41" t="s">
        <v>319</v>
      </c>
      <c r="B212" s="70" t="s">
        <v>125</v>
      </c>
      <c r="E212" s="69"/>
      <c r="F212" s="67">
        <f t="shared" si="30"/>
        <v>0</v>
      </c>
      <c r="G212" s="69"/>
      <c r="H212" s="39"/>
      <c r="L212" s="39"/>
      <c r="M212" s="39"/>
    </row>
    <row r="213" spans="1:13" outlineLevel="1">
      <c r="A213" s="41" t="s">
        <v>320</v>
      </c>
      <c r="B213" s="70" t="s">
        <v>125</v>
      </c>
      <c r="E213" s="69"/>
      <c r="F213" s="67">
        <f t="shared" si="30"/>
        <v>0</v>
      </c>
      <c r="G213" s="69"/>
      <c r="H213" s="39"/>
      <c r="L213" s="39"/>
      <c r="M213" s="39"/>
    </row>
    <row r="214" spans="1:13" outlineLevel="1">
      <c r="A214" s="41" t="s">
        <v>321</v>
      </c>
      <c r="B214" s="70" t="s">
        <v>125</v>
      </c>
      <c r="E214" s="69"/>
      <c r="F214" s="67">
        <f t="shared" si="30"/>
        <v>0</v>
      </c>
      <c r="G214" s="69"/>
      <c r="H214" s="39"/>
      <c r="L214" s="39"/>
      <c r="M214" s="39"/>
    </row>
    <row r="215" spans="1:13" outlineLevel="1">
      <c r="A215" s="41" t="s">
        <v>322</v>
      </c>
      <c r="B215" s="70" t="s">
        <v>125</v>
      </c>
      <c r="E215" s="69"/>
      <c r="F215" s="67">
        <f t="shared" si="30"/>
        <v>0</v>
      </c>
      <c r="G215" s="69"/>
      <c r="H215" s="39"/>
      <c r="L215" s="39"/>
      <c r="M215" s="39"/>
    </row>
    <row r="216" spans="1:13" ht="15" customHeight="1">
      <c r="A216" s="60"/>
      <c r="B216" s="61" t="s">
        <v>323</v>
      </c>
      <c r="C216" s="60" t="s">
        <v>87</v>
      </c>
      <c r="D216" s="60"/>
      <c r="E216" s="62"/>
      <c r="F216" s="63" t="s">
        <v>111</v>
      </c>
      <c r="G216" s="63" t="s">
        <v>245</v>
      </c>
      <c r="H216" s="39"/>
      <c r="L216" s="39"/>
      <c r="M216" s="39"/>
    </row>
    <row r="217" spans="1:13">
      <c r="A217" s="41" t="s">
        <v>324</v>
      </c>
      <c r="B217" s="37" t="s">
        <v>325</v>
      </c>
      <c r="C217" s="41">
        <v>0</v>
      </c>
      <c r="E217" s="79"/>
      <c r="F217" s="67">
        <f>IF($C$38=0,"",IF(C217="[for completion]","",IF(C217="","",C217/$C$38)))</f>
        <v>0</v>
      </c>
      <c r="G217" s="67">
        <f>IF($C$39=0,"",IF(C217="[for completion]","",IF(C217="","",C217/$C$39)))</f>
        <v>0</v>
      </c>
      <c r="H217" s="39"/>
      <c r="L217" s="39"/>
      <c r="M217" s="39"/>
    </row>
    <row r="218" spans="1:13">
      <c r="A218" s="41" t="s">
        <v>326</v>
      </c>
      <c r="B218" s="37" t="s">
        <v>327</v>
      </c>
      <c r="C218" s="174">
        <f>'D1.Overview'!D169</f>
        <v>9.9357250000000008E-2</v>
      </c>
      <c r="E218" s="79"/>
      <c r="F218" s="67">
        <f t="shared" ref="F218:F219" si="31">IF($C$38=0,"",IF(C218="[for completion]","",IF(C218="","",C218/$C$38)))</f>
        <v>1.2877900149772453E-4</v>
      </c>
      <c r="G218" s="67">
        <f t="shared" ref="G218:G219" si="32">IF($C$39=0,"",IF(C218="[for completion]","",IF(C218="","",C218/$C$39)))</f>
        <v>1.6559541666666668E-4</v>
      </c>
      <c r="H218" s="39"/>
      <c r="L218" s="39"/>
      <c r="M218" s="39"/>
    </row>
    <row r="219" spans="1:13">
      <c r="A219" s="41" t="s">
        <v>328</v>
      </c>
      <c r="B219" s="37" t="s">
        <v>121</v>
      </c>
      <c r="C219" s="170">
        <f>'D1.Overview'!D170</f>
        <v>26.018243890000001</v>
      </c>
      <c r="E219" s="79"/>
      <c r="F219" s="67">
        <f t="shared" si="31"/>
        <v>3.3722787908063802E-2</v>
      </c>
      <c r="G219" s="67">
        <f t="shared" si="32"/>
        <v>4.336373981666667E-2</v>
      </c>
      <c r="H219" s="39"/>
      <c r="L219" s="39"/>
      <c r="M219" s="39"/>
    </row>
    <row r="220" spans="1:13">
      <c r="A220" s="41" t="s">
        <v>329</v>
      </c>
      <c r="B220" s="75" t="s">
        <v>123</v>
      </c>
      <c r="C220" s="174">
        <f>SUM(C217:C219)</f>
        <v>26.117601140000001</v>
      </c>
      <c r="E220" s="79"/>
      <c r="F220" s="78">
        <f>SUM(F217:F219)</f>
        <v>3.3851566909561523E-2</v>
      </c>
      <c r="G220" s="78">
        <f>SUM(G217:G219)</f>
        <v>4.3529335233333334E-2</v>
      </c>
      <c r="H220" s="39"/>
      <c r="L220" s="39"/>
      <c r="M220" s="39"/>
    </row>
    <row r="221" spans="1:13" outlineLevel="1">
      <c r="A221" s="41" t="s">
        <v>330</v>
      </c>
      <c r="B221" s="70" t="s">
        <v>125</v>
      </c>
      <c r="E221" s="79"/>
      <c r="F221" s="67" t="str">
        <f t="shared" ref="F221:F227" si="33">IF($C$38=0,"",IF(C221="[for completion]","",IF(C221="","",C221/$C$38)))</f>
        <v/>
      </c>
      <c r="G221" s="67" t="str">
        <f t="shared" ref="G221:G227" si="34">IF($C$39=0,"",IF(C221="[for completion]","",IF(C221="","",C221/$C$39)))</f>
        <v/>
      </c>
      <c r="H221" s="39"/>
      <c r="L221" s="39"/>
      <c r="M221" s="39"/>
    </row>
    <row r="222" spans="1:13" outlineLevel="1">
      <c r="A222" s="41" t="s">
        <v>331</v>
      </c>
      <c r="B222" s="70" t="s">
        <v>125</v>
      </c>
      <c r="E222" s="79"/>
      <c r="F222" s="67" t="str">
        <f t="shared" si="33"/>
        <v/>
      </c>
      <c r="G222" s="67" t="str">
        <f t="shared" si="34"/>
        <v/>
      </c>
      <c r="H222" s="39"/>
      <c r="L222" s="39"/>
      <c r="M222" s="39"/>
    </row>
    <row r="223" spans="1:13" outlineLevel="1">
      <c r="A223" s="41" t="s">
        <v>332</v>
      </c>
      <c r="B223" s="70" t="s">
        <v>125</v>
      </c>
      <c r="E223" s="79"/>
      <c r="F223" s="67" t="str">
        <f t="shared" si="33"/>
        <v/>
      </c>
      <c r="G223" s="67" t="str">
        <f t="shared" si="34"/>
        <v/>
      </c>
      <c r="H223" s="39"/>
      <c r="L223" s="39"/>
      <c r="M223" s="39"/>
    </row>
    <row r="224" spans="1:13" outlineLevel="1">
      <c r="A224" s="41" t="s">
        <v>333</v>
      </c>
      <c r="B224" s="70" t="s">
        <v>125</v>
      </c>
      <c r="E224" s="79"/>
      <c r="F224" s="67" t="str">
        <f t="shared" si="33"/>
        <v/>
      </c>
      <c r="G224" s="67" t="str">
        <f t="shared" si="34"/>
        <v/>
      </c>
      <c r="H224" s="39"/>
      <c r="L224" s="39"/>
      <c r="M224" s="39"/>
    </row>
    <row r="225" spans="1:14" outlineLevel="1">
      <c r="A225" s="41" t="s">
        <v>334</v>
      </c>
      <c r="B225" s="70" t="s">
        <v>125</v>
      </c>
      <c r="E225" s="79"/>
      <c r="F225" s="67" t="str">
        <f t="shared" si="33"/>
        <v/>
      </c>
      <c r="G225" s="67" t="str">
        <f t="shared" si="34"/>
        <v/>
      </c>
      <c r="H225" s="39"/>
      <c r="L225" s="39"/>
      <c r="M225" s="39"/>
    </row>
    <row r="226" spans="1:14" outlineLevel="1">
      <c r="A226" s="41" t="s">
        <v>335</v>
      </c>
      <c r="B226" s="70" t="s">
        <v>125</v>
      </c>
      <c r="E226" s="58"/>
      <c r="F226" s="67" t="str">
        <f t="shared" si="33"/>
        <v/>
      </c>
      <c r="G226" s="67" t="str">
        <f t="shared" si="34"/>
        <v/>
      </c>
      <c r="H226" s="39"/>
      <c r="L226" s="39"/>
      <c r="M226" s="39"/>
    </row>
    <row r="227" spans="1:14" outlineLevel="1">
      <c r="A227" s="41" t="s">
        <v>336</v>
      </c>
      <c r="B227" s="70" t="s">
        <v>125</v>
      </c>
      <c r="E227" s="79"/>
      <c r="F227" s="67" t="str">
        <f t="shared" si="33"/>
        <v/>
      </c>
      <c r="G227" s="67" t="str">
        <f t="shared" si="34"/>
        <v/>
      </c>
      <c r="H227" s="39"/>
      <c r="L227" s="39"/>
      <c r="M227" s="39"/>
    </row>
    <row r="228" spans="1:14" ht="15" customHeight="1">
      <c r="A228" s="60"/>
      <c r="B228" s="61" t="s">
        <v>337</v>
      </c>
      <c r="C228" s="60"/>
      <c r="D228" s="60"/>
      <c r="E228" s="62"/>
      <c r="F228" s="63"/>
      <c r="G228" s="63"/>
      <c r="H228" s="39"/>
      <c r="L228" s="39"/>
      <c r="M228" s="39"/>
    </row>
    <row r="229" spans="1:14">
      <c r="A229" s="41" t="s">
        <v>338</v>
      </c>
      <c r="B229" s="58" t="s">
        <v>339</v>
      </c>
      <c r="C229" s="303" t="s">
        <v>2198</v>
      </c>
      <c r="H229" s="39"/>
      <c r="L229" s="39"/>
      <c r="M229" s="39"/>
    </row>
    <row r="230" spans="1:14" ht="15" customHeight="1">
      <c r="A230" s="60"/>
      <c r="B230" s="61" t="s">
        <v>340</v>
      </c>
      <c r="C230" s="60"/>
      <c r="D230" s="60"/>
      <c r="E230" s="62"/>
      <c r="F230" s="63"/>
      <c r="G230" s="63"/>
      <c r="H230" s="39"/>
      <c r="L230" s="39"/>
      <c r="M230" s="39"/>
    </row>
    <row r="231" spans="1:14">
      <c r="A231" s="41" t="s">
        <v>11</v>
      </c>
      <c r="B231" s="41" t="s">
        <v>1549</v>
      </c>
      <c r="C231" s="41">
        <v>0</v>
      </c>
      <c r="E231" s="58"/>
      <c r="H231" s="39"/>
      <c r="L231" s="39"/>
      <c r="M231" s="39"/>
    </row>
    <row r="232" spans="1:14">
      <c r="A232" s="41" t="s">
        <v>341</v>
      </c>
      <c r="B232" s="82" t="s">
        <v>342</v>
      </c>
      <c r="C232" s="41" t="s">
        <v>2199</v>
      </c>
      <c r="E232" s="58"/>
      <c r="H232" s="39"/>
      <c r="L232" s="39"/>
      <c r="M232" s="39"/>
    </row>
    <row r="233" spans="1:14">
      <c r="A233" s="41" t="s">
        <v>343</v>
      </c>
      <c r="B233" s="82" t="s">
        <v>344</v>
      </c>
      <c r="C233" s="41" t="s">
        <v>2199</v>
      </c>
      <c r="E233" s="58"/>
      <c r="H233" s="39"/>
      <c r="L233" s="39"/>
      <c r="M233" s="39"/>
    </row>
    <row r="234" spans="1:14" outlineLevel="1">
      <c r="A234" s="41" t="s">
        <v>345</v>
      </c>
      <c r="B234" s="56" t="s">
        <v>346</v>
      </c>
      <c r="C234" s="58"/>
      <c r="D234" s="58"/>
      <c r="E234" s="58"/>
      <c r="H234" s="39"/>
      <c r="L234" s="39"/>
      <c r="M234" s="39"/>
    </row>
    <row r="235" spans="1:14" outlineLevel="1">
      <c r="A235" s="41" t="s">
        <v>347</v>
      </c>
      <c r="B235" s="56" t="s">
        <v>348</v>
      </c>
      <c r="C235" s="58"/>
      <c r="D235" s="58"/>
      <c r="E235" s="58"/>
      <c r="H235" s="39"/>
      <c r="L235" s="39"/>
      <c r="M235" s="39"/>
    </row>
    <row r="236" spans="1:14" outlineLevel="1">
      <c r="A236" s="41" t="s">
        <v>349</v>
      </c>
      <c r="B236" s="56" t="s">
        <v>350</v>
      </c>
      <c r="C236" s="58"/>
      <c r="D236" s="58"/>
      <c r="E236" s="58"/>
      <c r="H236" s="39"/>
      <c r="L236" s="39"/>
      <c r="M236" s="39"/>
    </row>
    <row r="237" spans="1:14" outlineLevel="1">
      <c r="A237" s="41" t="s">
        <v>351</v>
      </c>
      <c r="C237" s="58"/>
      <c r="D237" s="58"/>
      <c r="E237" s="58"/>
      <c r="H237" s="39"/>
      <c r="L237" s="39"/>
      <c r="M237" s="39"/>
    </row>
    <row r="238" spans="1:14" hidden="1" outlineLevel="1">
      <c r="A238" s="41" t="s">
        <v>352</v>
      </c>
      <c r="C238" s="58"/>
      <c r="D238" s="58"/>
      <c r="E238" s="58"/>
      <c r="H238" s="39"/>
      <c r="L238" s="39"/>
      <c r="M238" s="39"/>
    </row>
    <row r="239" spans="1:14" hidden="1" outlineLevel="1">
      <c r="A239" s="41" t="s">
        <v>353</v>
      </c>
      <c r="D239"/>
      <c r="E239"/>
      <c r="F239"/>
      <c r="G239"/>
      <c r="H239" s="39"/>
      <c r="K239" s="83"/>
      <c r="L239" s="83"/>
      <c r="M239" s="83"/>
      <c r="N239" s="83"/>
    </row>
    <row r="240" spans="1:14" hidden="1" outlineLevel="1">
      <c r="A240" s="41" t="s">
        <v>354</v>
      </c>
      <c r="D240"/>
      <c r="E240"/>
      <c r="F240"/>
      <c r="G240"/>
      <c r="H240" s="39"/>
      <c r="K240" s="83"/>
      <c r="L240" s="83"/>
      <c r="M240" s="83"/>
      <c r="N240" s="83"/>
    </row>
    <row r="241" spans="1:14" hidden="1" outlineLevel="1">
      <c r="A241" s="41" t="s">
        <v>355</v>
      </c>
      <c r="D241"/>
      <c r="E241"/>
      <c r="F241"/>
      <c r="G241"/>
      <c r="H241" s="39"/>
      <c r="K241" s="83"/>
      <c r="L241" s="83"/>
      <c r="M241" s="83"/>
      <c r="N241" s="83"/>
    </row>
    <row r="242" spans="1:14" hidden="1" outlineLevel="1">
      <c r="A242" s="41" t="s">
        <v>356</v>
      </c>
      <c r="D242"/>
      <c r="E242"/>
      <c r="F242"/>
      <c r="G242"/>
      <c r="H242" s="39"/>
      <c r="K242" s="83"/>
      <c r="L242" s="83"/>
      <c r="M242" s="83"/>
      <c r="N242" s="83"/>
    </row>
    <row r="243" spans="1:14" hidden="1" outlineLevel="1">
      <c r="A243" s="41" t="s">
        <v>357</v>
      </c>
      <c r="D243"/>
      <c r="E243"/>
      <c r="F243"/>
      <c r="G243"/>
      <c r="H243" s="39"/>
      <c r="K243" s="83"/>
      <c r="L243" s="83"/>
      <c r="M243" s="83"/>
      <c r="N243" s="83"/>
    </row>
    <row r="244" spans="1:14" hidden="1" outlineLevel="1">
      <c r="A244" s="41" t="s">
        <v>358</v>
      </c>
      <c r="D244"/>
      <c r="E244"/>
      <c r="F244"/>
      <c r="G244"/>
      <c r="H244" s="39"/>
      <c r="K244" s="83"/>
      <c r="L244" s="83"/>
      <c r="M244" s="83"/>
      <c r="N244" s="83"/>
    </row>
    <row r="245" spans="1:14" hidden="1" outlineLevel="1">
      <c r="A245" s="41" t="s">
        <v>359</v>
      </c>
      <c r="D245"/>
      <c r="E245"/>
      <c r="F245"/>
      <c r="G245"/>
      <c r="H245" s="39"/>
      <c r="K245" s="83"/>
      <c r="L245" s="83"/>
      <c r="M245" s="83"/>
      <c r="N245" s="83"/>
    </row>
    <row r="246" spans="1:14" hidden="1" outlineLevel="1">
      <c r="A246" s="41" t="s">
        <v>360</v>
      </c>
      <c r="D246"/>
      <c r="E246"/>
      <c r="F246"/>
      <c r="G246"/>
      <c r="H246" s="39"/>
      <c r="K246" s="83"/>
      <c r="L246" s="83"/>
      <c r="M246" s="83"/>
      <c r="N246" s="83"/>
    </row>
    <row r="247" spans="1:14" hidden="1" outlineLevel="1">
      <c r="A247" s="41" t="s">
        <v>361</v>
      </c>
      <c r="D247"/>
      <c r="E247"/>
      <c r="F247"/>
      <c r="G247"/>
      <c r="H247" s="39"/>
      <c r="K247" s="83"/>
      <c r="L247" s="83"/>
      <c r="M247" s="83"/>
      <c r="N247" s="83"/>
    </row>
    <row r="248" spans="1:14" hidden="1" outlineLevel="1">
      <c r="A248" s="41" t="s">
        <v>362</v>
      </c>
      <c r="D248"/>
      <c r="E248"/>
      <c r="F248"/>
      <c r="G248"/>
      <c r="H248" s="39"/>
      <c r="K248" s="83"/>
      <c r="L248" s="83"/>
      <c r="M248" s="83"/>
      <c r="N248" s="83"/>
    </row>
    <row r="249" spans="1:14" hidden="1" outlineLevel="1">
      <c r="A249" s="41" t="s">
        <v>363</v>
      </c>
      <c r="D249"/>
      <c r="E249"/>
      <c r="F249"/>
      <c r="G249"/>
      <c r="H249" s="39"/>
      <c r="K249" s="83"/>
      <c r="L249" s="83"/>
      <c r="M249" s="83"/>
      <c r="N249" s="83"/>
    </row>
    <row r="250" spans="1:14" hidden="1" outlineLevel="1">
      <c r="A250" s="41" t="s">
        <v>364</v>
      </c>
      <c r="D250"/>
      <c r="E250"/>
      <c r="F250"/>
      <c r="G250"/>
      <c r="H250" s="39"/>
      <c r="K250" s="83"/>
      <c r="L250" s="83"/>
      <c r="M250" s="83"/>
      <c r="N250" s="83"/>
    </row>
    <row r="251" spans="1:14" hidden="1" outlineLevel="1">
      <c r="A251" s="41" t="s">
        <v>365</v>
      </c>
      <c r="D251"/>
      <c r="E251"/>
      <c r="F251"/>
      <c r="G251"/>
      <c r="H251" s="39"/>
      <c r="K251" s="83"/>
      <c r="L251" s="83"/>
      <c r="M251" s="83"/>
      <c r="N251" s="83"/>
    </row>
    <row r="252" spans="1:14" hidden="1" outlineLevel="1">
      <c r="A252" s="41" t="s">
        <v>366</v>
      </c>
      <c r="D252"/>
      <c r="E252"/>
      <c r="F252"/>
      <c r="G252"/>
      <c r="H252" s="39"/>
      <c r="K252" s="83"/>
      <c r="L252" s="83"/>
      <c r="M252" s="83"/>
      <c r="N252" s="83"/>
    </row>
    <row r="253" spans="1:14" hidden="1" outlineLevel="1">
      <c r="A253" s="41" t="s">
        <v>367</v>
      </c>
      <c r="D253"/>
      <c r="E253"/>
      <c r="F253"/>
      <c r="G253"/>
      <c r="H253" s="39"/>
      <c r="K253" s="83"/>
      <c r="L253" s="83"/>
      <c r="M253" s="83"/>
      <c r="N253" s="83"/>
    </row>
    <row r="254" spans="1:14" hidden="1" outlineLevel="1">
      <c r="A254" s="41" t="s">
        <v>368</v>
      </c>
      <c r="D254"/>
      <c r="E254"/>
      <c r="F254"/>
      <c r="G254"/>
      <c r="H254" s="39"/>
      <c r="K254" s="83"/>
      <c r="L254" s="83"/>
      <c r="M254" s="83"/>
      <c r="N254" s="83"/>
    </row>
    <row r="255" spans="1:14" hidden="1" outlineLevel="1">
      <c r="A255" s="41" t="s">
        <v>369</v>
      </c>
      <c r="D255"/>
      <c r="E255"/>
      <c r="F255"/>
      <c r="G255"/>
      <c r="H255" s="39"/>
      <c r="K255" s="83"/>
      <c r="L255" s="83"/>
      <c r="M255" s="83"/>
      <c r="N255" s="83"/>
    </row>
    <row r="256" spans="1:14" hidden="1" outlineLevel="1">
      <c r="A256" s="41" t="s">
        <v>370</v>
      </c>
      <c r="D256"/>
      <c r="E256"/>
      <c r="F256"/>
      <c r="G256"/>
      <c r="H256" s="39"/>
      <c r="K256" s="83"/>
      <c r="L256" s="83"/>
      <c r="M256" s="83"/>
      <c r="N256" s="83"/>
    </row>
    <row r="257" spans="1:14" hidden="1" outlineLevel="1">
      <c r="A257" s="41" t="s">
        <v>371</v>
      </c>
      <c r="D257"/>
      <c r="E257"/>
      <c r="F257"/>
      <c r="G257"/>
      <c r="H257" s="39"/>
      <c r="K257" s="83"/>
      <c r="L257" s="83"/>
      <c r="M257" s="83"/>
      <c r="N257" s="83"/>
    </row>
    <row r="258" spans="1:14" hidden="1" outlineLevel="1">
      <c r="A258" s="41" t="s">
        <v>372</v>
      </c>
      <c r="D258"/>
      <c r="E258"/>
      <c r="F258"/>
      <c r="G258"/>
      <c r="H258" s="39"/>
      <c r="K258" s="83"/>
      <c r="L258" s="83"/>
      <c r="M258" s="83"/>
      <c r="N258" s="83"/>
    </row>
    <row r="259" spans="1:14" hidden="1" outlineLevel="1">
      <c r="A259" s="41" t="s">
        <v>373</v>
      </c>
      <c r="D259"/>
      <c r="E259"/>
      <c r="F259"/>
      <c r="G259"/>
      <c r="H259" s="39"/>
      <c r="K259" s="83"/>
      <c r="L259" s="83"/>
      <c r="M259" s="83"/>
      <c r="N259" s="83"/>
    </row>
    <row r="260" spans="1:14" hidden="1" outlineLevel="1">
      <c r="A260" s="41" t="s">
        <v>374</v>
      </c>
      <c r="D260"/>
      <c r="E260"/>
      <c r="F260"/>
      <c r="G260"/>
      <c r="H260" s="39"/>
      <c r="K260" s="83"/>
      <c r="L260" s="83"/>
      <c r="M260" s="83"/>
      <c r="N260" s="83"/>
    </row>
    <row r="261" spans="1:14" hidden="1" outlineLevel="1">
      <c r="A261" s="41" t="s">
        <v>375</v>
      </c>
      <c r="D261"/>
      <c r="E261"/>
      <c r="F261"/>
      <c r="G261"/>
      <c r="H261" s="39"/>
      <c r="K261" s="83"/>
      <c r="L261" s="83"/>
      <c r="M261" s="83"/>
      <c r="N261" s="83"/>
    </row>
    <row r="262" spans="1:14" hidden="1" outlineLevel="1">
      <c r="A262" s="41" t="s">
        <v>376</v>
      </c>
      <c r="D262"/>
      <c r="E262"/>
      <c r="F262"/>
      <c r="G262"/>
      <c r="H262" s="39"/>
      <c r="K262" s="83"/>
      <c r="L262" s="83"/>
      <c r="M262" s="83"/>
      <c r="N262" s="83"/>
    </row>
    <row r="263" spans="1:14" hidden="1" outlineLevel="1">
      <c r="A263" s="41" t="s">
        <v>377</v>
      </c>
      <c r="D263"/>
      <c r="E263"/>
      <c r="F263"/>
      <c r="G263"/>
      <c r="H263" s="39"/>
      <c r="K263" s="83"/>
      <c r="L263" s="83"/>
      <c r="M263" s="83"/>
      <c r="N263" s="83"/>
    </row>
    <row r="264" spans="1:14" hidden="1" outlineLevel="1">
      <c r="A264" s="41" t="s">
        <v>378</v>
      </c>
      <c r="D264"/>
      <c r="E264"/>
      <c r="F264"/>
      <c r="G264"/>
      <c r="H264" s="39"/>
      <c r="K264" s="83"/>
      <c r="L264" s="83"/>
      <c r="M264" s="83"/>
      <c r="N264" s="83"/>
    </row>
    <row r="265" spans="1:14" hidden="1" outlineLevel="1">
      <c r="A265" s="41" t="s">
        <v>379</v>
      </c>
      <c r="D265"/>
      <c r="E265"/>
      <c r="F265"/>
      <c r="G265"/>
      <c r="H265" s="39"/>
      <c r="K265" s="83"/>
      <c r="L265" s="83"/>
      <c r="M265" s="83"/>
      <c r="N265" s="83"/>
    </row>
    <row r="266" spans="1:14" hidden="1" outlineLevel="1">
      <c r="A266" s="41" t="s">
        <v>380</v>
      </c>
      <c r="D266"/>
      <c r="E266"/>
      <c r="F266"/>
      <c r="G266"/>
      <c r="H266" s="39"/>
      <c r="K266" s="83"/>
      <c r="L266" s="83"/>
      <c r="M266" s="83"/>
      <c r="N266" s="83"/>
    </row>
    <row r="267" spans="1:14" hidden="1" outlineLevel="1">
      <c r="A267" s="41" t="s">
        <v>381</v>
      </c>
      <c r="D267"/>
      <c r="E267"/>
      <c r="F267"/>
      <c r="G267"/>
      <c r="H267" s="39"/>
      <c r="K267" s="83"/>
      <c r="L267" s="83"/>
      <c r="M267" s="83"/>
      <c r="N267" s="83"/>
    </row>
    <row r="268" spans="1:14" hidden="1" outlineLevel="1">
      <c r="A268" s="41" t="s">
        <v>382</v>
      </c>
      <c r="D268"/>
      <c r="E268"/>
      <c r="F268"/>
      <c r="G268"/>
      <c r="H268" s="39"/>
      <c r="K268" s="83"/>
      <c r="L268" s="83"/>
      <c r="M268" s="83"/>
      <c r="N268" s="83"/>
    </row>
    <row r="269" spans="1:14" hidden="1" outlineLevel="1">
      <c r="A269" s="41" t="s">
        <v>383</v>
      </c>
      <c r="D269"/>
      <c r="E269"/>
      <c r="F269"/>
      <c r="G269"/>
      <c r="H269" s="39"/>
      <c r="K269" s="83"/>
      <c r="L269" s="83"/>
      <c r="M269" s="83"/>
      <c r="N269" s="83"/>
    </row>
    <row r="270" spans="1:14" hidden="1" outlineLevel="1">
      <c r="A270" s="41" t="s">
        <v>384</v>
      </c>
      <c r="D270"/>
      <c r="E270"/>
      <c r="F270"/>
      <c r="G270"/>
      <c r="H270" s="39"/>
      <c r="K270" s="83"/>
      <c r="L270" s="83"/>
      <c r="M270" s="83"/>
      <c r="N270" s="83"/>
    </row>
    <row r="271" spans="1:14" hidden="1" outlineLevel="1">
      <c r="A271" s="41" t="s">
        <v>385</v>
      </c>
      <c r="D271"/>
      <c r="E271"/>
      <c r="F271"/>
      <c r="G271"/>
      <c r="H271" s="39"/>
      <c r="K271" s="83"/>
      <c r="L271" s="83"/>
      <c r="M271" s="83"/>
      <c r="N271" s="83"/>
    </row>
    <row r="272" spans="1:14" hidden="1" outlineLevel="1">
      <c r="A272" s="41" t="s">
        <v>386</v>
      </c>
      <c r="D272"/>
      <c r="E272"/>
      <c r="F272"/>
      <c r="G272"/>
      <c r="H272" s="39"/>
      <c r="K272" s="83"/>
      <c r="L272" s="83"/>
      <c r="M272" s="83"/>
      <c r="N272" s="83"/>
    </row>
    <row r="273" spans="1:14" hidden="1" outlineLevel="1">
      <c r="A273" s="41" t="s">
        <v>387</v>
      </c>
      <c r="D273"/>
      <c r="E273"/>
      <c r="F273"/>
      <c r="G273"/>
      <c r="H273" s="39"/>
      <c r="K273" s="83"/>
      <c r="L273" s="83"/>
      <c r="M273" s="83"/>
      <c r="N273" s="83"/>
    </row>
    <row r="274" spans="1:14" hidden="1" outlineLevel="1">
      <c r="A274" s="41" t="s">
        <v>388</v>
      </c>
      <c r="D274"/>
      <c r="E274"/>
      <c r="F274"/>
      <c r="G274"/>
      <c r="H274" s="39"/>
      <c r="K274" s="83"/>
      <c r="L274" s="83"/>
      <c r="M274" s="83"/>
      <c r="N274" s="83"/>
    </row>
    <row r="275" spans="1:14" hidden="1" outlineLevel="1">
      <c r="A275" s="41" t="s">
        <v>389</v>
      </c>
      <c r="D275"/>
      <c r="E275"/>
      <c r="F275"/>
      <c r="G275"/>
      <c r="H275" s="39"/>
      <c r="K275" s="83"/>
      <c r="L275" s="83"/>
      <c r="M275" s="83"/>
      <c r="N275" s="83"/>
    </row>
    <row r="276" spans="1:14" hidden="1" outlineLevel="1">
      <c r="A276" s="41" t="s">
        <v>390</v>
      </c>
      <c r="D276"/>
      <c r="E276"/>
      <c r="F276"/>
      <c r="G276"/>
      <c r="H276" s="39"/>
      <c r="K276" s="83"/>
      <c r="L276" s="83"/>
      <c r="M276" s="83"/>
      <c r="N276" s="83"/>
    </row>
    <row r="277" spans="1:14" hidden="1" outlineLevel="1">
      <c r="A277" s="41" t="s">
        <v>391</v>
      </c>
      <c r="D277"/>
      <c r="E277"/>
      <c r="F277"/>
      <c r="G277"/>
      <c r="H277" s="39"/>
      <c r="K277" s="83"/>
      <c r="L277" s="83"/>
      <c r="M277" s="83"/>
      <c r="N277" s="83"/>
    </row>
    <row r="278" spans="1:14" hidden="1" outlineLevel="1">
      <c r="A278" s="41" t="s">
        <v>392</v>
      </c>
      <c r="D278"/>
      <c r="E278"/>
      <c r="F278"/>
      <c r="G278"/>
      <c r="H278" s="39"/>
      <c r="K278" s="83"/>
      <c r="L278" s="83"/>
      <c r="M278" s="83"/>
      <c r="N278" s="83"/>
    </row>
    <row r="279" spans="1:14" hidden="1" outlineLevel="1">
      <c r="A279" s="41" t="s">
        <v>393</v>
      </c>
      <c r="D279"/>
      <c r="E279"/>
      <c r="F279"/>
      <c r="G279"/>
      <c r="H279" s="39"/>
      <c r="K279" s="83"/>
      <c r="L279" s="83"/>
      <c r="M279" s="83"/>
      <c r="N279" s="83"/>
    </row>
    <row r="280" spans="1:14" hidden="1" outlineLevel="1">
      <c r="A280" s="41" t="s">
        <v>394</v>
      </c>
      <c r="D280"/>
      <c r="E280"/>
      <c r="F280"/>
      <c r="G280"/>
      <c r="H280" s="39"/>
      <c r="K280" s="83"/>
      <c r="L280" s="83"/>
      <c r="M280" s="83"/>
      <c r="N280" s="83"/>
    </row>
    <row r="281" spans="1:14" hidden="1" outlineLevel="1">
      <c r="A281" s="41" t="s">
        <v>395</v>
      </c>
      <c r="D281"/>
      <c r="E281"/>
      <c r="F281"/>
      <c r="G281"/>
      <c r="H281" s="39"/>
      <c r="K281" s="83"/>
      <c r="L281" s="83"/>
      <c r="M281" s="83"/>
      <c r="N281" s="83"/>
    </row>
    <row r="282" spans="1:14" hidden="1" outlineLevel="1">
      <c r="A282" s="41" t="s">
        <v>396</v>
      </c>
      <c r="D282"/>
      <c r="E282"/>
      <c r="F282"/>
      <c r="G282"/>
      <c r="H282" s="39"/>
      <c r="K282" s="83"/>
      <c r="L282" s="83"/>
      <c r="M282" s="83"/>
      <c r="N282" s="83"/>
    </row>
    <row r="283" spans="1:14" hidden="1" outlineLevel="1">
      <c r="A283" s="41" t="s">
        <v>397</v>
      </c>
      <c r="D283"/>
      <c r="E283"/>
      <c r="F283"/>
      <c r="G283"/>
      <c r="H283" s="39"/>
      <c r="K283" s="83"/>
      <c r="L283" s="83"/>
      <c r="M283" s="83"/>
      <c r="N283" s="83"/>
    </row>
    <row r="284" spans="1:14" hidden="1" outlineLevel="1">
      <c r="A284" s="41" t="s">
        <v>398</v>
      </c>
      <c r="D284"/>
      <c r="E284"/>
      <c r="F284"/>
      <c r="G284"/>
      <c r="H284" s="39"/>
      <c r="K284" s="83"/>
      <c r="L284" s="83"/>
      <c r="M284" s="83"/>
      <c r="N284" s="83"/>
    </row>
    <row r="285" spans="1:14" ht="37">
      <c r="A285" s="52"/>
      <c r="B285" s="52" t="s">
        <v>399</v>
      </c>
      <c r="C285" s="52" t="s">
        <v>1</v>
      </c>
      <c r="D285" s="52" t="s">
        <v>1</v>
      </c>
      <c r="E285" s="52"/>
      <c r="F285" s="53"/>
      <c r="G285" s="54"/>
      <c r="H285" s="39"/>
      <c r="I285" s="45"/>
      <c r="J285" s="45"/>
      <c r="K285" s="45"/>
      <c r="L285" s="45"/>
      <c r="M285" s="47"/>
    </row>
    <row r="286" spans="1:14" ht="18.5">
      <c r="A286" s="84" t="s">
        <v>400</v>
      </c>
      <c r="B286" s="85"/>
      <c r="C286" s="85"/>
      <c r="D286" s="85"/>
      <c r="E286" s="85"/>
      <c r="F286" s="86"/>
      <c r="G286" s="85"/>
      <c r="H286" s="39"/>
      <c r="I286" s="45"/>
      <c r="J286" s="45"/>
      <c r="K286" s="45"/>
      <c r="L286" s="45"/>
      <c r="M286" s="47"/>
    </row>
    <row r="287" spans="1:14" ht="18.5">
      <c r="A287" s="84" t="s">
        <v>401</v>
      </c>
      <c r="B287" s="85"/>
      <c r="C287" s="85"/>
      <c r="D287" s="85"/>
      <c r="E287" s="85"/>
      <c r="F287" s="86"/>
      <c r="G287" s="85"/>
      <c r="H287" s="39"/>
      <c r="I287" s="45"/>
      <c r="J287" s="45"/>
      <c r="K287" s="45"/>
      <c r="L287" s="45"/>
      <c r="M287" s="47"/>
    </row>
    <row r="288" spans="1:14">
      <c r="A288" s="41" t="s">
        <v>402</v>
      </c>
      <c r="B288" s="56" t="s">
        <v>403</v>
      </c>
      <c r="C288" s="87">
        <f>ROW(B38)</f>
        <v>38</v>
      </c>
      <c r="D288" s="78"/>
      <c r="E288" s="78"/>
      <c r="F288" s="78"/>
      <c r="G288" s="78"/>
      <c r="H288" s="39"/>
      <c r="I288" s="56"/>
      <c r="J288" s="87"/>
      <c r="L288" s="78"/>
      <c r="M288" s="78"/>
      <c r="N288" s="78"/>
    </row>
    <row r="289" spans="1:14">
      <c r="A289" s="41" t="s">
        <v>404</v>
      </c>
      <c r="B289" s="56" t="s">
        <v>405</v>
      </c>
      <c r="C289" s="87">
        <f>ROW(B39)</f>
        <v>39</v>
      </c>
      <c r="E289" s="78"/>
      <c r="F289" s="78"/>
      <c r="H289" s="39"/>
      <c r="I289" s="56"/>
      <c r="J289" s="87"/>
      <c r="L289" s="78"/>
      <c r="M289" s="78"/>
    </row>
    <row r="290" spans="1:14">
      <c r="A290" s="41" t="s">
        <v>406</v>
      </c>
      <c r="B290" s="56" t="s">
        <v>407</v>
      </c>
      <c r="C290" s="87" t="str">
        <f>ROW('B1. HTT Mortgage Assets'!B43)&amp; " for Mortgage Assets"</f>
        <v>43 for Mortgage Assets</v>
      </c>
      <c r="D290" s="87" t="str">
        <f>ROW('B2. HTT Public Sector Assets'!B48)&amp; " for Public Sector Assets"</f>
        <v>48 for Public Sector Assets</v>
      </c>
      <c r="E290" s="88"/>
      <c r="F290" s="78"/>
      <c r="G290" s="88"/>
      <c r="H290" s="39"/>
      <c r="I290" s="56"/>
      <c r="J290" s="87"/>
      <c r="K290" s="87"/>
      <c r="L290" s="88"/>
      <c r="M290" s="78"/>
      <c r="N290" s="88"/>
    </row>
    <row r="291" spans="1:14">
      <c r="A291" s="41" t="s">
        <v>408</v>
      </c>
      <c r="B291" s="56" t="s">
        <v>409</v>
      </c>
      <c r="C291" s="87">
        <f>ROW(B52)</f>
        <v>52</v>
      </c>
      <c r="H291" s="39"/>
      <c r="I291" s="56"/>
      <c r="J291" s="87"/>
    </row>
    <row r="292" spans="1:14">
      <c r="A292" s="41" t="s">
        <v>410</v>
      </c>
      <c r="B292" s="56" t="s">
        <v>411</v>
      </c>
      <c r="C292" s="89" t="str">
        <f>ROW('B1. HTT Mortgage Assets'!B186)&amp;" for Residential Mortgage Assets"</f>
        <v>186 for Residential Mortgage Assets</v>
      </c>
      <c r="D292" s="87" t="str">
        <f>ROW('B1. HTT Mortgage Assets'!B287 )&amp; " for Commercial Mortgage Assets"</f>
        <v>287 for Commercial Mortgage Assets</v>
      </c>
      <c r="E292" s="88"/>
      <c r="F292" s="87" t="str">
        <f>ROW('B2. HTT Public Sector Assets'!B18)&amp; " for Public Sector Assets"</f>
        <v>18 for Public Sector Assets</v>
      </c>
      <c r="G292" s="88"/>
      <c r="H292" s="39"/>
      <c r="I292" s="56"/>
      <c r="J292" s="83"/>
      <c r="K292" s="87"/>
      <c r="L292" s="88"/>
      <c r="N292" s="88"/>
    </row>
    <row r="293" spans="1:14">
      <c r="A293" s="41" t="s">
        <v>412</v>
      </c>
      <c r="B293" s="56" t="s">
        <v>413</v>
      </c>
      <c r="C293" s="87" t="str">
        <f>ROW('B1. HTT Mortgage Assets'!B149)&amp;" for Mortgage Assets"</f>
        <v>149 for Mortgage Assets</v>
      </c>
      <c r="D293" s="87" t="str">
        <f>ROW('B2. HTT Public Sector Assets'!B129)&amp;" for Public Sector Assets"</f>
        <v>129 for Public Sector Assets</v>
      </c>
      <c r="H293" s="39"/>
      <c r="I293" s="56"/>
      <c r="M293" s="88"/>
    </row>
    <row r="294" spans="1:14">
      <c r="A294" s="41" t="s">
        <v>414</v>
      </c>
      <c r="B294" s="56" t="s">
        <v>415</v>
      </c>
      <c r="C294" s="87">
        <f>ROW(B111)</f>
        <v>111</v>
      </c>
      <c r="F294" s="88"/>
      <c r="H294" s="39"/>
      <c r="I294" s="56"/>
      <c r="J294" s="87"/>
      <c r="M294" s="88"/>
    </row>
    <row r="295" spans="1:14">
      <c r="A295" s="41" t="s">
        <v>416</v>
      </c>
      <c r="B295" s="56" t="s">
        <v>417</v>
      </c>
      <c r="C295" s="87">
        <f>ROW(B163)</f>
        <v>163</v>
      </c>
      <c r="E295" s="88"/>
      <c r="F295" s="88"/>
      <c r="H295" s="39"/>
      <c r="I295" s="56"/>
      <c r="J295" s="87"/>
      <c r="L295" s="88"/>
      <c r="M295" s="88"/>
    </row>
    <row r="296" spans="1:14">
      <c r="A296" s="41" t="s">
        <v>418</v>
      </c>
      <c r="B296" s="56" t="s">
        <v>419</v>
      </c>
      <c r="C296" s="87">
        <f>ROW(B137)</f>
        <v>137</v>
      </c>
      <c r="E296" s="88"/>
      <c r="F296" s="88"/>
      <c r="H296" s="39"/>
      <c r="I296" s="56"/>
      <c r="J296" s="87"/>
      <c r="L296" s="88"/>
      <c r="M296" s="88"/>
    </row>
    <row r="297" spans="1:14" ht="29">
      <c r="A297" s="41" t="s">
        <v>420</v>
      </c>
      <c r="B297" s="41" t="s">
        <v>421</v>
      </c>
      <c r="C297" s="87" t="str">
        <f>ROW('C. HTT Harmonised Glossary'!B17)&amp;" for Harmonised Glossary"</f>
        <v>17 for Harmonised Glossary</v>
      </c>
      <c r="E297" s="88"/>
      <c r="H297" s="39"/>
      <c r="J297" s="87"/>
      <c r="L297" s="88"/>
    </row>
    <row r="298" spans="1:14">
      <c r="A298" s="41" t="s">
        <v>422</v>
      </c>
      <c r="B298" s="56" t="s">
        <v>423</v>
      </c>
      <c r="C298" s="87">
        <f>ROW(B65)</f>
        <v>65</v>
      </c>
      <c r="E298" s="88"/>
      <c r="H298" s="39"/>
      <c r="I298" s="56"/>
      <c r="J298" s="87"/>
      <c r="L298" s="88"/>
    </row>
    <row r="299" spans="1:14">
      <c r="A299" s="41" t="s">
        <v>424</v>
      </c>
      <c r="B299" s="56" t="s">
        <v>425</v>
      </c>
      <c r="C299" s="87">
        <f>ROW(B88)</f>
        <v>88</v>
      </c>
      <c r="E299" s="88"/>
      <c r="H299" s="39"/>
      <c r="I299" s="56"/>
      <c r="J299" s="87"/>
      <c r="L299" s="88"/>
    </row>
    <row r="300" spans="1:14">
      <c r="A300" s="41" t="s">
        <v>426</v>
      </c>
      <c r="B300" s="56" t="s">
        <v>427</v>
      </c>
      <c r="C300" s="87" t="str">
        <f>ROW('B1. HTT Mortgage Assets'!B179)&amp; " for Mortgage Assets"</f>
        <v>179 for Mortgage Assets</v>
      </c>
      <c r="D300" s="87" t="str">
        <f>ROW('B2. HTT Public Sector Assets'!B166)&amp; " for Public Sector Assets"</f>
        <v>166 for Public Sector Assets</v>
      </c>
      <c r="E300" s="88"/>
      <c r="H300" s="39"/>
      <c r="I300" s="56"/>
      <c r="J300" s="87"/>
      <c r="K300" s="87"/>
      <c r="L300" s="88"/>
    </row>
    <row r="301" spans="1:14" hidden="1" outlineLevel="1">
      <c r="A301" s="41" t="s">
        <v>428</v>
      </c>
      <c r="B301" s="56"/>
      <c r="C301" s="87"/>
      <c r="D301" s="87"/>
      <c r="E301" s="88"/>
      <c r="H301" s="39"/>
      <c r="I301" s="56"/>
      <c r="J301" s="87"/>
      <c r="K301" s="87"/>
      <c r="L301" s="88"/>
    </row>
    <row r="302" spans="1:14" hidden="1" outlineLevel="1">
      <c r="A302" s="41" t="s">
        <v>429</v>
      </c>
      <c r="B302" s="56"/>
      <c r="C302" s="87"/>
      <c r="D302" s="87"/>
      <c r="E302" s="88"/>
      <c r="H302" s="39"/>
      <c r="I302" s="56"/>
      <c r="J302" s="87"/>
      <c r="K302" s="87"/>
      <c r="L302" s="88"/>
    </row>
    <row r="303" spans="1:14" hidden="1" outlineLevel="1">
      <c r="A303" s="41" t="s">
        <v>430</v>
      </c>
      <c r="B303" s="56"/>
      <c r="C303" s="87"/>
      <c r="D303" s="87"/>
      <c r="E303" s="88"/>
      <c r="H303" s="39"/>
      <c r="I303" s="56"/>
      <c r="J303" s="87"/>
      <c r="K303" s="87"/>
      <c r="L303" s="88"/>
    </row>
    <row r="304" spans="1:14" hidden="1" outlineLevel="1">
      <c r="A304" s="41" t="s">
        <v>431</v>
      </c>
      <c r="B304" s="56"/>
      <c r="C304" s="87"/>
      <c r="D304" s="87"/>
      <c r="E304" s="88"/>
      <c r="H304" s="39"/>
      <c r="I304" s="56"/>
      <c r="J304" s="87"/>
      <c r="K304" s="87"/>
      <c r="L304" s="88"/>
    </row>
    <row r="305" spans="1:13" hidden="1" outlineLevel="1">
      <c r="A305" s="41" t="s">
        <v>432</v>
      </c>
      <c r="B305" s="56"/>
      <c r="C305" s="87"/>
      <c r="D305" s="87"/>
      <c r="E305" s="88"/>
      <c r="H305" s="39"/>
      <c r="I305" s="56"/>
      <c r="J305" s="87"/>
      <c r="K305" s="87"/>
      <c r="L305" s="88"/>
    </row>
    <row r="306" spans="1:13" hidden="1" outlineLevel="1">
      <c r="A306" s="41" t="s">
        <v>433</v>
      </c>
      <c r="B306" s="56"/>
      <c r="C306" s="87"/>
      <c r="D306" s="87"/>
      <c r="E306" s="88"/>
      <c r="H306" s="39"/>
      <c r="I306" s="56"/>
      <c r="J306" s="87"/>
      <c r="K306" s="87"/>
      <c r="L306" s="88"/>
    </row>
    <row r="307" spans="1:13" hidden="1" outlineLevel="1">
      <c r="A307" s="41" t="s">
        <v>434</v>
      </c>
      <c r="B307" s="56"/>
      <c r="C307" s="87"/>
      <c r="D307" s="87"/>
      <c r="E307" s="88"/>
      <c r="H307" s="39"/>
      <c r="I307" s="56"/>
      <c r="J307" s="87"/>
      <c r="K307" s="87"/>
      <c r="L307" s="88"/>
    </row>
    <row r="308" spans="1:13" hidden="1" outlineLevel="1">
      <c r="A308" s="41" t="s">
        <v>435</v>
      </c>
      <c r="B308" s="56"/>
      <c r="C308" s="87"/>
      <c r="D308" s="87"/>
      <c r="E308" s="88"/>
      <c r="H308" s="39"/>
      <c r="I308" s="56"/>
      <c r="J308" s="87"/>
      <c r="K308" s="87"/>
      <c r="L308" s="88"/>
    </row>
    <row r="309" spans="1:13" hidden="1" outlineLevel="1">
      <c r="A309" s="41" t="s">
        <v>436</v>
      </c>
      <c r="B309" s="56"/>
      <c r="C309" s="87"/>
      <c r="D309" s="87"/>
      <c r="E309" s="88"/>
      <c r="H309" s="39"/>
      <c r="I309" s="56"/>
      <c r="J309" s="87"/>
      <c r="K309" s="87"/>
      <c r="L309" s="88"/>
    </row>
    <row r="310" spans="1:13" hidden="1" outlineLevel="1">
      <c r="A310" s="41" t="s">
        <v>437</v>
      </c>
      <c r="H310" s="39"/>
    </row>
    <row r="311" spans="1:13" ht="37" collapsed="1">
      <c r="A311" s="53"/>
      <c r="B311" s="52" t="s">
        <v>53</v>
      </c>
      <c r="C311" s="53"/>
      <c r="D311" s="53"/>
      <c r="E311" s="53"/>
      <c r="F311" s="53"/>
      <c r="G311" s="54"/>
      <c r="H311" s="39"/>
      <c r="I311" s="45"/>
      <c r="J311" s="47"/>
      <c r="K311" s="47"/>
      <c r="L311" s="47"/>
      <c r="M311" s="47"/>
    </row>
    <row r="312" spans="1:13">
      <c r="A312" s="41" t="s">
        <v>5</v>
      </c>
      <c r="B312" s="64" t="s">
        <v>438</v>
      </c>
      <c r="C312" s="304">
        <f>ROW(B173)</f>
        <v>173</v>
      </c>
      <c r="H312" s="39"/>
      <c r="I312" s="64"/>
      <c r="J312" s="87"/>
    </row>
    <row r="313" spans="1:13" outlineLevel="1">
      <c r="A313" s="41" t="s">
        <v>439</v>
      </c>
      <c r="B313" s="64"/>
      <c r="C313" s="87"/>
      <c r="H313" s="39"/>
      <c r="I313" s="64"/>
      <c r="J313" s="87"/>
    </row>
    <row r="314" spans="1:13" outlineLevel="1">
      <c r="A314" s="41" t="s">
        <v>440</v>
      </c>
      <c r="B314" s="64"/>
      <c r="C314" s="87"/>
      <c r="H314" s="39"/>
      <c r="I314" s="64"/>
      <c r="J314" s="87"/>
    </row>
    <row r="315" spans="1:13" outlineLevel="1">
      <c r="A315" s="41" t="s">
        <v>441</v>
      </c>
      <c r="B315" s="64"/>
      <c r="C315" s="87"/>
      <c r="H315" s="39"/>
      <c r="I315" s="64"/>
      <c r="J315" s="87"/>
    </row>
    <row r="316" spans="1:13" outlineLevel="1">
      <c r="A316" s="41" t="s">
        <v>442</v>
      </c>
      <c r="B316" s="64"/>
      <c r="C316" s="87"/>
      <c r="H316" s="39"/>
      <c r="I316" s="64"/>
      <c r="J316" s="87"/>
    </row>
    <row r="317" spans="1:13" outlineLevel="1">
      <c r="A317" s="41" t="s">
        <v>443</v>
      </c>
      <c r="B317" s="64"/>
      <c r="C317" s="87"/>
      <c r="H317" s="39"/>
      <c r="I317" s="64"/>
      <c r="J317" s="87"/>
    </row>
    <row r="318" spans="1:13" outlineLevel="1">
      <c r="A318" s="41" t="s">
        <v>444</v>
      </c>
      <c r="B318" s="64"/>
      <c r="C318" s="87"/>
      <c r="H318" s="39"/>
      <c r="I318" s="64"/>
      <c r="J318" s="87"/>
    </row>
    <row r="319" spans="1:13" ht="18.5">
      <c r="A319" s="53"/>
      <c r="B319" s="52" t="s">
        <v>54</v>
      </c>
      <c r="C319" s="53"/>
      <c r="D319" s="53"/>
      <c r="E319" s="53"/>
      <c r="F319" s="53"/>
      <c r="G319" s="54"/>
      <c r="H319" s="39"/>
      <c r="I319" s="45"/>
      <c r="J319" s="47"/>
      <c r="K319" s="47"/>
      <c r="L319" s="47"/>
      <c r="M319" s="47"/>
    </row>
    <row r="320" spans="1:13" ht="15" customHeight="1" outlineLevel="1">
      <c r="A320" s="60"/>
      <c r="B320" s="61" t="s">
        <v>445</v>
      </c>
      <c r="C320" s="60"/>
      <c r="D320" s="60"/>
      <c r="E320" s="62"/>
      <c r="F320" s="63"/>
      <c r="G320" s="63"/>
      <c r="H320" s="39"/>
      <c r="L320" s="39"/>
      <c r="M320" s="39"/>
    </row>
    <row r="321" spans="1:8" outlineLevel="1">
      <c r="A321" s="41" t="s">
        <v>446</v>
      </c>
      <c r="B321" s="56" t="s">
        <v>447</v>
      </c>
      <c r="C321" s="56"/>
      <c r="H321" s="39"/>
    </row>
    <row r="322" spans="1:8" outlineLevel="1">
      <c r="A322" s="41" t="s">
        <v>448</v>
      </c>
      <c r="B322" s="56" t="s">
        <v>449</v>
      </c>
      <c r="C322" s="56"/>
      <c r="H322" s="39"/>
    </row>
    <row r="323" spans="1:8" outlineLevel="1">
      <c r="A323" s="41" t="s">
        <v>450</v>
      </c>
      <c r="B323" s="56" t="s">
        <v>451</v>
      </c>
      <c r="C323" s="56"/>
      <c r="H323" s="39"/>
    </row>
    <row r="324" spans="1:8" outlineLevel="1">
      <c r="A324" s="41" t="s">
        <v>452</v>
      </c>
      <c r="B324" s="56" t="s">
        <v>453</v>
      </c>
      <c r="H324" s="39"/>
    </row>
    <row r="325" spans="1:8" outlineLevel="1">
      <c r="A325" s="41" t="s">
        <v>454</v>
      </c>
      <c r="B325" s="56" t="s">
        <v>455</v>
      </c>
      <c r="H325" s="39"/>
    </row>
    <row r="326" spans="1:8" outlineLevel="1">
      <c r="A326" s="41" t="s">
        <v>456</v>
      </c>
      <c r="B326" s="56" t="s">
        <v>457</v>
      </c>
      <c r="H326" s="39"/>
    </row>
    <row r="327" spans="1:8" outlineLevel="1">
      <c r="A327" s="41" t="s">
        <v>458</v>
      </c>
      <c r="B327" s="56" t="s">
        <v>459</v>
      </c>
      <c r="H327" s="39"/>
    </row>
    <row r="328" spans="1:8" outlineLevel="1">
      <c r="A328" s="41" t="s">
        <v>460</v>
      </c>
      <c r="B328" s="56" t="s">
        <v>461</v>
      </c>
      <c r="H328" s="39"/>
    </row>
    <row r="329" spans="1:8" outlineLevel="1">
      <c r="A329" s="41" t="s">
        <v>462</v>
      </c>
      <c r="B329" s="56" t="s">
        <v>463</v>
      </c>
      <c r="H329" s="39"/>
    </row>
    <row r="330" spans="1:8" hidden="1" outlineLevel="1">
      <c r="A330" s="41" t="s">
        <v>464</v>
      </c>
      <c r="B330" s="70" t="s">
        <v>465</v>
      </c>
      <c r="H330" s="39"/>
    </row>
    <row r="331" spans="1:8" hidden="1" outlineLevel="1">
      <c r="A331" s="41" t="s">
        <v>466</v>
      </c>
      <c r="B331" s="70" t="s">
        <v>465</v>
      </c>
      <c r="H331" s="39"/>
    </row>
    <row r="332" spans="1:8" hidden="1" outlineLevel="1">
      <c r="A332" s="41" t="s">
        <v>467</v>
      </c>
      <c r="B332" s="70" t="s">
        <v>465</v>
      </c>
      <c r="H332" s="39"/>
    </row>
    <row r="333" spans="1:8" hidden="1" outlineLevel="1">
      <c r="A333" s="41" t="s">
        <v>468</v>
      </c>
      <c r="B333" s="70" t="s">
        <v>465</v>
      </c>
      <c r="H333" s="39"/>
    </row>
    <row r="334" spans="1:8" hidden="1" outlineLevel="1">
      <c r="A334" s="41" t="s">
        <v>469</v>
      </c>
      <c r="B334" s="70" t="s">
        <v>465</v>
      </c>
      <c r="H334" s="39"/>
    </row>
    <row r="335" spans="1:8" hidden="1" outlineLevel="1">
      <c r="A335" s="41" t="s">
        <v>470</v>
      </c>
      <c r="B335" s="70" t="s">
        <v>465</v>
      </c>
      <c r="H335" s="39"/>
    </row>
    <row r="336" spans="1:8" hidden="1" outlineLevel="1">
      <c r="A336" s="41" t="s">
        <v>471</v>
      </c>
      <c r="B336" s="70" t="s">
        <v>465</v>
      </c>
      <c r="H336" s="39"/>
    </row>
    <row r="337" spans="1:8" hidden="1" outlineLevel="1">
      <c r="A337" s="41" t="s">
        <v>472</v>
      </c>
      <c r="B337" s="70" t="s">
        <v>465</v>
      </c>
      <c r="H337" s="39"/>
    </row>
    <row r="338" spans="1:8" hidden="1" outlineLevel="1">
      <c r="A338" s="41" t="s">
        <v>473</v>
      </c>
      <c r="B338" s="70" t="s">
        <v>465</v>
      </c>
      <c r="H338" s="39"/>
    </row>
    <row r="339" spans="1:8" hidden="1" outlineLevel="1">
      <c r="A339" s="41" t="s">
        <v>474</v>
      </c>
      <c r="B339" s="70" t="s">
        <v>465</v>
      </c>
      <c r="H339" s="39"/>
    </row>
    <row r="340" spans="1:8" hidden="1" outlineLevel="1">
      <c r="A340" s="41" t="s">
        <v>475</v>
      </c>
      <c r="B340" s="70" t="s">
        <v>465</v>
      </c>
      <c r="H340" s="39"/>
    </row>
    <row r="341" spans="1:8" hidden="1" outlineLevel="1">
      <c r="A341" s="41" t="s">
        <v>476</v>
      </c>
      <c r="B341" s="70" t="s">
        <v>465</v>
      </c>
      <c r="H341" s="39"/>
    </row>
    <row r="342" spans="1:8" hidden="1" outlineLevel="1">
      <c r="A342" s="41" t="s">
        <v>477</v>
      </c>
      <c r="B342" s="70" t="s">
        <v>465</v>
      </c>
      <c r="H342" s="39"/>
    </row>
    <row r="343" spans="1:8" hidden="1" outlineLevel="1">
      <c r="A343" s="41" t="s">
        <v>478</v>
      </c>
      <c r="B343" s="70" t="s">
        <v>465</v>
      </c>
      <c r="H343" s="39"/>
    </row>
    <row r="344" spans="1:8" hidden="1" outlineLevel="1">
      <c r="A344" s="41" t="s">
        <v>479</v>
      </c>
      <c r="B344" s="70" t="s">
        <v>465</v>
      </c>
      <c r="H344" s="39"/>
    </row>
    <row r="345" spans="1:8" hidden="1" outlineLevel="1">
      <c r="A345" s="41" t="s">
        <v>480</v>
      </c>
      <c r="B345" s="70" t="s">
        <v>465</v>
      </c>
      <c r="H345" s="39"/>
    </row>
    <row r="346" spans="1:8" hidden="1" outlineLevel="1">
      <c r="A346" s="41" t="s">
        <v>481</v>
      </c>
      <c r="B346" s="70" t="s">
        <v>465</v>
      </c>
      <c r="H346" s="39"/>
    </row>
    <row r="347" spans="1:8" hidden="1" outlineLevel="1">
      <c r="A347" s="41" t="s">
        <v>482</v>
      </c>
      <c r="B347" s="70" t="s">
        <v>465</v>
      </c>
      <c r="H347" s="39"/>
    </row>
    <row r="348" spans="1:8" hidden="1" outlineLevel="1">
      <c r="A348" s="41" t="s">
        <v>483</v>
      </c>
      <c r="B348" s="70" t="s">
        <v>465</v>
      </c>
      <c r="H348" s="39"/>
    </row>
    <row r="349" spans="1:8" hidden="1" outlineLevel="1">
      <c r="A349" s="41" t="s">
        <v>484</v>
      </c>
      <c r="B349" s="70" t="s">
        <v>465</v>
      </c>
      <c r="H349" s="39"/>
    </row>
    <row r="350" spans="1:8" hidden="1" outlineLevel="1">
      <c r="A350" s="41" t="s">
        <v>485</v>
      </c>
      <c r="B350" s="70" t="s">
        <v>465</v>
      </c>
      <c r="H350" s="39"/>
    </row>
    <row r="351" spans="1:8" hidden="1" outlineLevel="1">
      <c r="A351" s="41" t="s">
        <v>486</v>
      </c>
      <c r="B351" s="70" t="s">
        <v>465</v>
      </c>
      <c r="H351" s="39"/>
    </row>
    <row r="352" spans="1:8" hidden="1" outlineLevel="1">
      <c r="A352" s="41" t="s">
        <v>487</v>
      </c>
      <c r="B352" s="70" t="s">
        <v>465</v>
      </c>
      <c r="H352" s="39"/>
    </row>
    <row r="353" spans="1:8" hidden="1" outlineLevel="1">
      <c r="A353" s="41" t="s">
        <v>488</v>
      </c>
      <c r="B353" s="70" t="s">
        <v>465</v>
      </c>
      <c r="H353" s="39"/>
    </row>
    <row r="354" spans="1:8" hidden="1" outlineLevel="1">
      <c r="A354" s="41" t="s">
        <v>489</v>
      </c>
      <c r="B354" s="70" t="s">
        <v>465</v>
      </c>
      <c r="H354" s="39"/>
    </row>
    <row r="355" spans="1:8" hidden="1" outlineLevel="1">
      <c r="A355" s="41" t="s">
        <v>490</v>
      </c>
      <c r="B355" s="70" t="s">
        <v>465</v>
      </c>
      <c r="H355" s="39"/>
    </row>
    <row r="356" spans="1:8" hidden="1" outlineLevel="1">
      <c r="A356" s="41" t="s">
        <v>491</v>
      </c>
      <c r="B356" s="70" t="s">
        <v>465</v>
      </c>
      <c r="H356" s="39"/>
    </row>
    <row r="357" spans="1:8" hidden="1" outlineLevel="1">
      <c r="A357" s="41" t="s">
        <v>492</v>
      </c>
      <c r="B357" s="70" t="s">
        <v>465</v>
      </c>
      <c r="H357" s="39"/>
    </row>
    <row r="358" spans="1:8" hidden="1" outlineLevel="1">
      <c r="A358" s="41" t="s">
        <v>493</v>
      </c>
      <c r="B358" s="70" t="s">
        <v>465</v>
      </c>
      <c r="H358" s="39"/>
    </row>
    <row r="359" spans="1:8" hidden="1" outlineLevel="1">
      <c r="A359" s="41" t="s">
        <v>494</v>
      </c>
      <c r="B359" s="70" t="s">
        <v>465</v>
      </c>
      <c r="H359" s="39"/>
    </row>
    <row r="360" spans="1:8" hidden="1" outlineLevel="1">
      <c r="A360" s="41" t="s">
        <v>495</v>
      </c>
      <c r="B360" s="70" t="s">
        <v>465</v>
      </c>
      <c r="H360" s="39"/>
    </row>
    <row r="361" spans="1:8" hidden="1" outlineLevel="1">
      <c r="A361" s="41" t="s">
        <v>496</v>
      </c>
      <c r="B361" s="70" t="s">
        <v>465</v>
      </c>
      <c r="H361" s="39"/>
    </row>
    <row r="362" spans="1:8" hidden="1" outlineLevel="1">
      <c r="A362" s="41" t="s">
        <v>497</v>
      </c>
      <c r="B362" s="70" t="s">
        <v>465</v>
      </c>
      <c r="H362" s="39"/>
    </row>
    <row r="363" spans="1:8" hidden="1" outlineLevel="1">
      <c r="A363" s="41" t="s">
        <v>498</v>
      </c>
      <c r="B363" s="70" t="s">
        <v>465</v>
      </c>
      <c r="H363" s="39"/>
    </row>
    <row r="364" spans="1:8" hidden="1" outlineLevel="1">
      <c r="A364" s="41" t="s">
        <v>499</v>
      </c>
      <c r="B364" s="70" t="s">
        <v>465</v>
      </c>
      <c r="H364" s="39"/>
    </row>
    <row r="365" spans="1:8" hidden="1" outlineLevel="1">
      <c r="A365" s="41" t="s">
        <v>500</v>
      </c>
      <c r="B365" s="70" t="s">
        <v>465</v>
      </c>
      <c r="H365" s="39"/>
    </row>
    <row r="366" spans="1:8">
      <c r="H366" s="39"/>
    </row>
    <row r="367" spans="1:8">
      <c r="H367" s="39"/>
    </row>
    <row r="368" spans="1:8">
      <c r="H368" s="39"/>
    </row>
    <row r="369" spans="8:8">
      <c r="H369" s="39"/>
    </row>
    <row r="370" spans="8:8">
      <c r="H370" s="39"/>
    </row>
    <row r="371" spans="8:8">
      <c r="H371" s="39"/>
    </row>
    <row r="372" spans="8:8">
      <c r="H372" s="39"/>
    </row>
    <row r="373" spans="8:8">
      <c r="H373" s="39"/>
    </row>
    <row r="374" spans="8:8">
      <c r="H374" s="39"/>
    </row>
    <row r="375" spans="8:8">
      <c r="H375" s="39"/>
    </row>
    <row r="376" spans="8:8">
      <c r="H376" s="39"/>
    </row>
    <row r="377" spans="8:8">
      <c r="H377" s="39"/>
    </row>
    <row r="378" spans="8:8">
      <c r="H378" s="39"/>
    </row>
    <row r="379" spans="8:8">
      <c r="H379" s="39"/>
    </row>
    <row r="380" spans="8:8">
      <c r="H380" s="39"/>
    </row>
    <row r="381" spans="8:8">
      <c r="H381" s="39"/>
    </row>
    <row r="382" spans="8:8">
      <c r="H382" s="39"/>
    </row>
    <row r="383" spans="8:8">
      <c r="H383" s="39"/>
    </row>
    <row r="384" spans="8:8">
      <c r="H384" s="39"/>
    </row>
    <row r="385" spans="8:8">
      <c r="H385" s="39"/>
    </row>
    <row r="386" spans="8:8">
      <c r="H386" s="39"/>
    </row>
    <row r="387" spans="8:8">
      <c r="H387" s="39"/>
    </row>
    <row r="388" spans="8:8">
      <c r="H388" s="39"/>
    </row>
    <row r="389" spans="8:8">
      <c r="H389" s="39"/>
    </row>
    <row r="390" spans="8:8">
      <c r="H390" s="39"/>
    </row>
    <row r="391" spans="8:8">
      <c r="H391" s="39"/>
    </row>
    <row r="392" spans="8:8">
      <c r="H392" s="39"/>
    </row>
    <row r="393" spans="8:8">
      <c r="H393" s="39"/>
    </row>
    <row r="394" spans="8:8">
      <c r="H394" s="39"/>
    </row>
    <row r="395" spans="8:8">
      <c r="H395" s="39"/>
    </row>
    <row r="396" spans="8:8">
      <c r="H396" s="39"/>
    </row>
    <row r="397" spans="8:8">
      <c r="H397" s="39"/>
    </row>
    <row r="398" spans="8:8">
      <c r="H398" s="39"/>
    </row>
    <row r="399" spans="8:8">
      <c r="H399" s="39"/>
    </row>
    <row r="400" spans="8:8">
      <c r="H400" s="39"/>
    </row>
    <row r="401" spans="8:8">
      <c r="H401" s="39"/>
    </row>
    <row r="402" spans="8:8">
      <c r="H402" s="39"/>
    </row>
    <row r="403" spans="8:8">
      <c r="H403" s="39"/>
    </row>
    <row r="404" spans="8:8">
      <c r="H404" s="39"/>
    </row>
    <row r="405" spans="8:8">
      <c r="H405" s="39"/>
    </row>
    <row r="406" spans="8:8">
      <c r="H406" s="39"/>
    </row>
    <row r="407" spans="8:8">
      <c r="H407" s="39"/>
    </row>
    <row r="408" spans="8:8">
      <c r="H408" s="39"/>
    </row>
    <row r="409" spans="8:8">
      <c r="H409" s="39"/>
    </row>
    <row r="410" spans="8:8">
      <c r="H410" s="39"/>
    </row>
    <row r="411" spans="8:8">
      <c r="H411" s="39"/>
    </row>
    <row r="412" spans="8:8">
      <c r="H412" s="39"/>
    </row>
    <row r="413" spans="8:8">
      <c r="H413" s="3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BDB7DE2-6CB1-485C-B138-0B807E83B159}"/>
    <hyperlink ref="C29" r:id="rId5" display="http://www.ecbc.eu/framework/show/id/73" xr:uid="{EC0288CB-EA1B-45E8-A2D5-8AAE86E1C48C}"/>
    <hyperlink ref="C229" r:id="rId6" xr:uid="{66577C7A-5D5A-4E00-98E6-EAC861CB0AB7}"/>
    <hyperlink ref="C312" location="'A. HTT General'!B171" display="'A. HTT General'!B171" xr:uid="{A2967662-CACF-485E-92A0-FD57659253E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heetViews>
  <sheetFormatPr baseColWidth="10" defaultColWidth="8.90625" defaultRowHeight="14.5" outlineLevelRow="1"/>
  <cols>
    <col min="1" max="1" width="13.90625" style="126" customWidth="1"/>
    <col min="2" max="2" width="60.90625" style="126" customWidth="1"/>
    <col min="3" max="3" width="41" style="126" customWidth="1"/>
    <col min="4" max="4" width="40.90625" style="126" customWidth="1"/>
    <col min="5" max="5" width="6.6328125" style="126" customWidth="1"/>
    <col min="6" max="6" width="41.54296875" style="126" customWidth="1"/>
    <col min="7" max="7" width="41.54296875" style="121" customWidth="1"/>
    <col min="8" max="16384" width="8.90625" style="122"/>
  </cols>
  <sheetData>
    <row r="1" spans="1:7" ht="31">
      <c r="A1" s="168" t="s">
        <v>501</v>
      </c>
      <c r="B1" s="168"/>
      <c r="C1" s="121"/>
      <c r="D1" s="121"/>
      <c r="E1" s="121"/>
      <c r="F1" s="177" t="s">
        <v>1730</v>
      </c>
    </row>
    <row r="2" spans="1:7" ht="15" thickBot="1">
      <c r="A2" s="121"/>
      <c r="B2" s="121"/>
      <c r="C2" s="121"/>
      <c r="D2" s="121"/>
      <c r="E2" s="121"/>
      <c r="F2" s="121"/>
    </row>
    <row r="3" spans="1:7" ht="19" thickBot="1">
      <c r="A3" s="123"/>
      <c r="B3" s="124" t="s">
        <v>45</v>
      </c>
      <c r="C3" s="125" t="s">
        <v>189</v>
      </c>
      <c r="D3" s="123"/>
      <c r="E3" s="123"/>
      <c r="F3" s="121"/>
      <c r="G3" s="123"/>
    </row>
    <row r="4" spans="1:7" ht="15" thickBot="1"/>
    <row r="5" spans="1:7" ht="18.5">
      <c r="A5" s="127"/>
      <c r="B5" s="128" t="s">
        <v>502</v>
      </c>
      <c r="C5" s="127"/>
      <c r="E5" s="129"/>
      <c r="F5" s="129"/>
    </row>
    <row r="6" spans="1:7">
      <c r="B6" s="130" t="s">
        <v>503</v>
      </c>
    </row>
    <row r="7" spans="1:7">
      <c r="B7" s="131" t="s">
        <v>504</v>
      </c>
    </row>
    <row r="8" spans="1:7" ht="15" thickBot="1">
      <c r="B8" s="132" t="s">
        <v>505</v>
      </c>
    </row>
    <row r="9" spans="1:7">
      <c r="B9" s="133"/>
    </row>
    <row r="10" spans="1:7" ht="37">
      <c r="A10" s="134" t="s">
        <v>55</v>
      </c>
      <c r="B10" s="134" t="s">
        <v>503</v>
      </c>
      <c r="C10" s="135"/>
      <c r="D10" s="135"/>
      <c r="E10" s="135"/>
      <c r="F10" s="135"/>
      <c r="G10" s="136"/>
    </row>
    <row r="11" spans="1:7" ht="15" customHeight="1">
      <c r="A11" s="137"/>
      <c r="B11" s="138" t="s">
        <v>506</v>
      </c>
      <c r="C11" s="137" t="s">
        <v>87</v>
      </c>
      <c r="D11" s="137"/>
      <c r="E11" s="137"/>
      <c r="F11" s="139" t="s">
        <v>507</v>
      </c>
      <c r="G11" s="139"/>
    </row>
    <row r="12" spans="1:7">
      <c r="A12" s="126" t="s">
        <v>508</v>
      </c>
      <c r="B12" s="126" t="s">
        <v>509</v>
      </c>
      <c r="C12" s="305">
        <f>'D1.Overview'!E51</f>
        <v>745.41540381000027</v>
      </c>
      <c r="F12" s="140">
        <f>IF($C$15=0,"",IF(C12="[for completion]","",C12/$C$15))</f>
        <v>1</v>
      </c>
    </row>
    <row r="13" spans="1:7">
      <c r="A13" s="126" t="s">
        <v>510</v>
      </c>
      <c r="B13" s="126" t="s">
        <v>511</v>
      </c>
      <c r="C13" s="305">
        <v>0</v>
      </c>
      <c r="F13" s="140">
        <f>IF($C$15=0,"",IF(C13="[for completion]","",C13/$C$15))</f>
        <v>0</v>
      </c>
    </row>
    <row r="14" spans="1:7">
      <c r="A14" s="126" t="s">
        <v>512</v>
      </c>
      <c r="B14" s="126" t="s">
        <v>121</v>
      </c>
      <c r="C14" s="305">
        <v>0</v>
      </c>
      <c r="F14" s="140">
        <f>IF($C$15=0,"",IF(C14="[for completion]","",C14/$C$15))</f>
        <v>0</v>
      </c>
    </row>
    <row r="15" spans="1:7">
      <c r="A15" s="126" t="s">
        <v>513</v>
      </c>
      <c r="B15" s="141" t="s">
        <v>123</v>
      </c>
      <c r="C15" s="305">
        <f>SUM(C12:C14)</f>
        <v>745.41540381000027</v>
      </c>
      <c r="F15" s="142">
        <f>SUM(F12:F14)</f>
        <v>1</v>
      </c>
    </row>
    <row r="16" spans="1:7" hidden="1" outlineLevel="1">
      <c r="A16" s="126" t="s">
        <v>514</v>
      </c>
      <c r="B16" s="143" t="s">
        <v>515</v>
      </c>
      <c r="F16" s="140">
        <f t="shared" ref="F16:F26" si="0">IF($C$15=0,"",IF(C16="[for completion]","",C16/$C$15))</f>
        <v>0</v>
      </c>
    </row>
    <row r="17" spans="1:7" hidden="1" outlineLevel="1">
      <c r="A17" s="126" t="s">
        <v>516</v>
      </c>
      <c r="B17" s="143" t="s">
        <v>1554</v>
      </c>
      <c r="F17" s="140">
        <f t="shared" si="0"/>
        <v>0</v>
      </c>
    </row>
    <row r="18" spans="1:7" hidden="1" outlineLevel="1">
      <c r="A18" s="126" t="s">
        <v>517</v>
      </c>
      <c r="B18" s="143" t="s">
        <v>125</v>
      </c>
      <c r="F18" s="140">
        <f t="shared" si="0"/>
        <v>0</v>
      </c>
    </row>
    <row r="19" spans="1:7" hidden="1" outlineLevel="1">
      <c r="A19" s="126" t="s">
        <v>518</v>
      </c>
      <c r="B19" s="143" t="s">
        <v>125</v>
      </c>
      <c r="F19" s="140">
        <f t="shared" si="0"/>
        <v>0</v>
      </c>
    </row>
    <row r="20" spans="1:7" hidden="1" outlineLevel="1">
      <c r="A20" s="126" t="s">
        <v>519</v>
      </c>
      <c r="B20" s="143" t="s">
        <v>125</v>
      </c>
      <c r="F20" s="140">
        <f t="shared" si="0"/>
        <v>0</v>
      </c>
    </row>
    <row r="21" spans="1:7" hidden="1" outlineLevel="1">
      <c r="A21" s="126" t="s">
        <v>520</v>
      </c>
      <c r="B21" s="143" t="s">
        <v>125</v>
      </c>
      <c r="F21" s="140">
        <f t="shared" si="0"/>
        <v>0</v>
      </c>
    </row>
    <row r="22" spans="1:7" hidden="1" outlineLevel="1">
      <c r="A22" s="126" t="s">
        <v>521</v>
      </c>
      <c r="B22" s="143" t="s">
        <v>125</v>
      </c>
      <c r="F22" s="140">
        <f t="shared" si="0"/>
        <v>0</v>
      </c>
    </row>
    <row r="23" spans="1:7" hidden="1" outlineLevel="1">
      <c r="A23" s="126" t="s">
        <v>522</v>
      </c>
      <c r="B23" s="143" t="s">
        <v>125</v>
      </c>
      <c r="F23" s="140">
        <f t="shared" si="0"/>
        <v>0</v>
      </c>
    </row>
    <row r="24" spans="1:7" hidden="1" outlineLevel="1">
      <c r="A24" s="126" t="s">
        <v>523</v>
      </c>
      <c r="B24" s="143" t="s">
        <v>125</v>
      </c>
      <c r="F24" s="140">
        <f t="shared" si="0"/>
        <v>0</v>
      </c>
    </row>
    <row r="25" spans="1:7" hidden="1" outlineLevel="1">
      <c r="A25" s="126" t="s">
        <v>524</v>
      </c>
      <c r="B25" s="143" t="s">
        <v>125</v>
      </c>
      <c r="F25" s="140">
        <f t="shared" si="0"/>
        <v>0</v>
      </c>
    </row>
    <row r="26" spans="1:7" hidden="1" outlineLevel="1">
      <c r="A26" s="126" t="s">
        <v>525</v>
      </c>
      <c r="B26" s="143" t="s">
        <v>125</v>
      </c>
      <c r="C26" s="122"/>
      <c r="D26" s="122"/>
      <c r="E26" s="122"/>
      <c r="F26" s="140">
        <f t="shared" si="0"/>
        <v>0</v>
      </c>
    </row>
    <row r="27" spans="1:7" ht="15" customHeight="1" collapsed="1">
      <c r="A27" s="137"/>
      <c r="B27" s="138" t="s">
        <v>526</v>
      </c>
      <c r="C27" s="137" t="s">
        <v>527</v>
      </c>
      <c r="D27" s="137" t="s">
        <v>528</v>
      </c>
      <c r="E27" s="144"/>
      <c r="F27" s="137" t="s">
        <v>529</v>
      </c>
      <c r="G27" s="139"/>
    </row>
    <row r="28" spans="1:7">
      <c r="A28" s="126" t="s">
        <v>530</v>
      </c>
      <c r="B28" s="126" t="s">
        <v>531</v>
      </c>
      <c r="C28" s="300">
        <f>'D2.Residential'!D150</f>
        <v>6044</v>
      </c>
      <c r="D28" s="126">
        <v>0</v>
      </c>
      <c r="F28" s="300">
        <f>+C28+D28</f>
        <v>6044</v>
      </c>
    </row>
    <row r="29" spans="1:7" hidden="1" outlineLevel="1">
      <c r="A29" s="126" t="s">
        <v>532</v>
      </c>
      <c r="B29" s="145" t="s">
        <v>533</v>
      </c>
    </row>
    <row r="30" spans="1:7" hidden="1" outlineLevel="1">
      <c r="A30" s="126" t="s">
        <v>534</v>
      </c>
      <c r="B30" s="145" t="s">
        <v>535</v>
      </c>
    </row>
    <row r="31" spans="1:7" hidden="1" outlineLevel="1">
      <c r="A31" s="126" t="s">
        <v>536</v>
      </c>
      <c r="B31" s="145"/>
    </row>
    <row r="32" spans="1:7" hidden="1" outlineLevel="1">
      <c r="A32" s="126" t="s">
        <v>537</v>
      </c>
      <c r="B32" s="145"/>
    </row>
    <row r="33" spans="1:7" hidden="1" outlineLevel="1">
      <c r="A33" s="126" t="s">
        <v>538</v>
      </c>
      <c r="B33" s="145"/>
    </row>
    <row r="34" spans="1:7" hidden="1" outlineLevel="1">
      <c r="A34" s="126" t="s">
        <v>539</v>
      </c>
      <c r="B34" s="145"/>
    </row>
    <row r="35" spans="1:7" ht="15" customHeight="1" collapsed="1">
      <c r="A35" s="137"/>
      <c r="B35" s="138" t="s">
        <v>540</v>
      </c>
      <c r="C35" s="137" t="s">
        <v>541</v>
      </c>
      <c r="D35" s="137" t="s">
        <v>542</v>
      </c>
      <c r="E35" s="144"/>
      <c r="F35" s="139" t="s">
        <v>507</v>
      </c>
      <c r="G35" s="139"/>
    </row>
    <row r="36" spans="1:7">
      <c r="A36" s="126" t="s">
        <v>543</v>
      </c>
      <c r="B36" s="126" t="s">
        <v>544</v>
      </c>
      <c r="C36" s="161">
        <f>'D2.Residential'!D155</f>
        <v>1.0809944238895664E-2</v>
      </c>
      <c r="D36" s="161">
        <v>0</v>
      </c>
      <c r="F36" s="161">
        <f>+C36+D36</f>
        <v>1.0809944238895664E-2</v>
      </c>
    </row>
    <row r="37" spans="1:7" hidden="1" outlineLevel="1">
      <c r="A37" s="126" t="s">
        <v>545</v>
      </c>
      <c r="C37" s="161"/>
      <c r="D37" s="161"/>
      <c r="F37" s="161"/>
    </row>
    <row r="38" spans="1:7" hidden="1" outlineLevel="1">
      <c r="A38" s="126" t="s">
        <v>546</v>
      </c>
      <c r="C38" s="161"/>
      <c r="D38" s="161"/>
      <c r="F38" s="161"/>
    </row>
    <row r="39" spans="1:7" hidden="1" outlineLevel="1">
      <c r="A39" s="126" t="s">
        <v>547</v>
      </c>
      <c r="C39" s="161"/>
      <c r="D39" s="161"/>
      <c r="F39" s="161"/>
    </row>
    <row r="40" spans="1:7" hidden="1" outlineLevel="1">
      <c r="A40" s="126" t="s">
        <v>548</v>
      </c>
      <c r="C40" s="161"/>
      <c r="D40" s="161"/>
      <c r="F40" s="161"/>
    </row>
    <row r="41" spans="1:7" hidden="1" outlineLevel="1">
      <c r="A41" s="126" t="s">
        <v>549</v>
      </c>
      <c r="C41" s="161"/>
      <c r="D41" s="161"/>
      <c r="F41" s="161"/>
    </row>
    <row r="42" spans="1:7" hidden="1" outlineLevel="1">
      <c r="A42" s="126" t="s">
        <v>550</v>
      </c>
      <c r="C42" s="161"/>
      <c r="D42" s="161"/>
      <c r="F42" s="161"/>
    </row>
    <row r="43" spans="1:7" ht="15" customHeight="1" collapsed="1">
      <c r="A43" s="137"/>
      <c r="B43" s="138" t="s">
        <v>551</v>
      </c>
      <c r="C43" s="137" t="s">
        <v>541</v>
      </c>
      <c r="D43" s="137" t="s">
        <v>542</v>
      </c>
      <c r="E43" s="144"/>
      <c r="F43" s="139" t="s">
        <v>507</v>
      </c>
      <c r="G43" s="139"/>
    </row>
    <row r="44" spans="1:7">
      <c r="A44" s="126" t="s">
        <v>552</v>
      </c>
      <c r="B44" s="146" t="s">
        <v>553</v>
      </c>
      <c r="C44" s="160">
        <f>SUM(C45:C72)</f>
        <v>1</v>
      </c>
      <c r="D44" s="160">
        <f>SUM(D45:D72)</f>
        <v>0</v>
      </c>
      <c r="E44" s="161"/>
      <c r="F44" s="160">
        <f>SUM(F45:F72)</f>
        <v>1</v>
      </c>
      <c r="G44" s="126"/>
    </row>
    <row r="45" spans="1:7">
      <c r="A45" s="126" t="s">
        <v>554</v>
      </c>
      <c r="B45" s="126" t="s">
        <v>555</v>
      </c>
      <c r="C45" s="161">
        <v>0</v>
      </c>
      <c r="D45" s="161">
        <v>0</v>
      </c>
      <c r="E45" s="161"/>
      <c r="F45" s="161">
        <v>0</v>
      </c>
      <c r="G45" s="126"/>
    </row>
    <row r="46" spans="1:7">
      <c r="A46" s="126" t="s">
        <v>556</v>
      </c>
      <c r="B46" s="126" t="s">
        <v>557</v>
      </c>
      <c r="C46" s="161">
        <v>0</v>
      </c>
      <c r="D46" s="161">
        <v>0</v>
      </c>
      <c r="E46" s="161"/>
      <c r="F46" s="161">
        <v>0</v>
      </c>
      <c r="G46" s="126"/>
    </row>
    <row r="47" spans="1:7">
      <c r="A47" s="126" t="s">
        <v>558</v>
      </c>
      <c r="B47" s="126" t="s">
        <v>559</v>
      </c>
      <c r="C47" s="161">
        <v>0</v>
      </c>
      <c r="D47" s="161">
        <v>0</v>
      </c>
      <c r="E47" s="161"/>
      <c r="F47" s="161">
        <v>0</v>
      </c>
      <c r="G47" s="126"/>
    </row>
    <row r="48" spans="1:7">
      <c r="A48" s="126" t="s">
        <v>560</v>
      </c>
      <c r="B48" s="126" t="s">
        <v>561</v>
      </c>
      <c r="C48" s="161">
        <v>0</v>
      </c>
      <c r="D48" s="161">
        <v>0</v>
      </c>
      <c r="E48" s="161"/>
      <c r="F48" s="161">
        <v>0</v>
      </c>
      <c r="G48" s="126"/>
    </row>
    <row r="49" spans="1:7">
      <c r="A49" s="126" t="s">
        <v>562</v>
      </c>
      <c r="B49" s="126" t="s">
        <v>563</v>
      </c>
      <c r="C49" s="161">
        <v>0</v>
      </c>
      <c r="D49" s="161">
        <v>0</v>
      </c>
      <c r="E49" s="161"/>
      <c r="F49" s="161">
        <v>0</v>
      </c>
      <c r="G49" s="126"/>
    </row>
    <row r="50" spans="1:7">
      <c r="A50" s="126" t="s">
        <v>564</v>
      </c>
      <c r="B50" s="126" t="s">
        <v>565</v>
      </c>
      <c r="C50" s="161">
        <v>0</v>
      </c>
      <c r="D50" s="161">
        <v>0</v>
      </c>
      <c r="E50" s="161"/>
      <c r="F50" s="161">
        <v>0</v>
      </c>
      <c r="G50" s="126"/>
    </row>
    <row r="51" spans="1:7">
      <c r="A51" s="126" t="s">
        <v>566</v>
      </c>
      <c r="B51" s="126" t="s">
        <v>567</v>
      </c>
      <c r="C51" s="161">
        <v>0</v>
      </c>
      <c r="D51" s="161">
        <v>0</v>
      </c>
      <c r="E51" s="161"/>
      <c r="F51" s="161">
        <v>0</v>
      </c>
      <c r="G51" s="126"/>
    </row>
    <row r="52" spans="1:7">
      <c r="A52" s="126" t="s">
        <v>568</v>
      </c>
      <c r="B52" s="126" t="s">
        <v>569</v>
      </c>
      <c r="C52" s="161">
        <v>0</v>
      </c>
      <c r="D52" s="161">
        <v>0</v>
      </c>
      <c r="E52" s="161"/>
      <c r="F52" s="161">
        <v>0</v>
      </c>
      <c r="G52" s="126"/>
    </row>
    <row r="53" spans="1:7">
      <c r="A53" s="126" t="s">
        <v>570</v>
      </c>
      <c r="B53" s="126" t="s">
        <v>571</v>
      </c>
      <c r="C53" s="161">
        <v>0</v>
      </c>
      <c r="D53" s="161">
        <v>0</v>
      </c>
      <c r="E53" s="161"/>
      <c r="F53" s="161">
        <v>0</v>
      </c>
      <c r="G53" s="126"/>
    </row>
    <row r="54" spans="1:7">
      <c r="A54" s="126" t="s">
        <v>572</v>
      </c>
      <c r="B54" s="126" t="s">
        <v>573</v>
      </c>
      <c r="C54" s="161">
        <v>1</v>
      </c>
      <c r="D54" s="161">
        <v>0</v>
      </c>
      <c r="E54" s="161"/>
      <c r="F54" s="161">
        <v>1</v>
      </c>
      <c r="G54" s="126"/>
    </row>
    <row r="55" spans="1:7">
      <c r="A55" s="126" t="s">
        <v>574</v>
      </c>
      <c r="B55" s="126" t="s">
        <v>575</v>
      </c>
      <c r="C55" s="161">
        <v>0</v>
      </c>
      <c r="D55" s="161">
        <v>0</v>
      </c>
      <c r="E55" s="161"/>
      <c r="F55" s="161">
        <v>0</v>
      </c>
      <c r="G55" s="126"/>
    </row>
    <row r="56" spans="1:7">
      <c r="A56" s="126" t="s">
        <v>576</v>
      </c>
      <c r="B56" s="126" t="s">
        <v>577</v>
      </c>
      <c r="C56" s="161">
        <v>0</v>
      </c>
      <c r="D56" s="161">
        <v>0</v>
      </c>
      <c r="E56" s="161"/>
      <c r="F56" s="161">
        <v>0</v>
      </c>
      <c r="G56" s="126"/>
    </row>
    <row r="57" spans="1:7">
      <c r="A57" s="126" t="s">
        <v>578</v>
      </c>
      <c r="B57" s="126" t="s">
        <v>579</v>
      </c>
      <c r="C57" s="161">
        <v>0</v>
      </c>
      <c r="D57" s="161">
        <v>0</v>
      </c>
      <c r="E57" s="161"/>
      <c r="F57" s="161">
        <v>0</v>
      </c>
      <c r="G57" s="126"/>
    </row>
    <row r="58" spans="1:7">
      <c r="A58" s="126" t="s">
        <v>580</v>
      </c>
      <c r="B58" s="126" t="s">
        <v>581</v>
      </c>
      <c r="C58" s="161">
        <v>0</v>
      </c>
      <c r="D58" s="161">
        <v>0</v>
      </c>
      <c r="E58" s="161"/>
      <c r="F58" s="161">
        <v>0</v>
      </c>
      <c r="G58" s="126"/>
    </row>
    <row r="59" spans="1:7">
      <c r="A59" s="126" t="s">
        <v>582</v>
      </c>
      <c r="B59" s="126" t="s">
        <v>583</v>
      </c>
      <c r="C59" s="161">
        <v>0</v>
      </c>
      <c r="D59" s="161">
        <v>0</v>
      </c>
      <c r="E59" s="161"/>
      <c r="F59" s="161">
        <v>0</v>
      </c>
      <c r="G59" s="126"/>
    </row>
    <row r="60" spans="1:7">
      <c r="A60" s="126" t="s">
        <v>584</v>
      </c>
      <c r="B60" s="126" t="s">
        <v>3</v>
      </c>
      <c r="C60" s="161">
        <v>0</v>
      </c>
      <c r="D60" s="161">
        <v>0</v>
      </c>
      <c r="E60" s="161"/>
      <c r="F60" s="161">
        <v>0</v>
      </c>
      <c r="G60" s="126"/>
    </row>
    <row r="61" spans="1:7">
      <c r="A61" s="126" t="s">
        <v>585</v>
      </c>
      <c r="B61" s="126" t="s">
        <v>586</v>
      </c>
      <c r="C61" s="161">
        <v>0</v>
      </c>
      <c r="D61" s="161">
        <v>0</v>
      </c>
      <c r="E61" s="161"/>
      <c r="F61" s="161">
        <v>0</v>
      </c>
      <c r="G61" s="126"/>
    </row>
    <row r="62" spans="1:7">
      <c r="A62" s="126" t="s">
        <v>587</v>
      </c>
      <c r="B62" s="126" t="s">
        <v>588</v>
      </c>
      <c r="C62" s="161">
        <v>0</v>
      </c>
      <c r="D62" s="161">
        <v>0</v>
      </c>
      <c r="E62" s="161"/>
      <c r="F62" s="161">
        <v>0</v>
      </c>
      <c r="G62" s="126"/>
    </row>
    <row r="63" spans="1:7">
      <c r="A63" s="126" t="s">
        <v>589</v>
      </c>
      <c r="B63" s="126" t="s">
        <v>590</v>
      </c>
      <c r="C63" s="161">
        <v>0</v>
      </c>
      <c r="D63" s="161">
        <v>0</v>
      </c>
      <c r="E63" s="161"/>
      <c r="F63" s="161">
        <v>0</v>
      </c>
      <c r="G63" s="126"/>
    </row>
    <row r="64" spans="1:7">
      <c r="A64" s="126" t="s">
        <v>591</v>
      </c>
      <c r="B64" s="126" t="s">
        <v>592</v>
      </c>
      <c r="C64" s="161">
        <v>0</v>
      </c>
      <c r="D64" s="161">
        <v>0</v>
      </c>
      <c r="E64" s="161"/>
      <c r="F64" s="161">
        <v>0</v>
      </c>
      <c r="G64" s="126"/>
    </row>
    <row r="65" spans="1:7">
      <c r="A65" s="126" t="s">
        <v>593</v>
      </c>
      <c r="B65" s="126" t="s">
        <v>594</v>
      </c>
      <c r="C65" s="161">
        <v>0</v>
      </c>
      <c r="D65" s="161">
        <v>0</v>
      </c>
      <c r="E65" s="161"/>
      <c r="F65" s="161">
        <v>0</v>
      </c>
      <c r="G65" s="126"/>
    </row>
    <row r="66" spans="1:7">
      <c r="A66" s="126" t="s">
        <v>595</v>
      </c>
      <c r="B66" s="126" t="s">
        <v>596</v>
      </c>
      <c r="C66" s="161">
        <v>0</v>
      </c>
      <c r="D66" s="161">
        <v>0</v>
      </c>
      <c r="E66" s="161"/>
      <c r="F66" s="161">
        <v>0</v>
      </c>
      <c r="G66" s="126"/>
    </row>
    <row r="67" spans="1:7">
      <c r="A67" s="126" t="s">
        <v>597</v>
      </c>
      <c r="B67" s="126" t="s">
        <v>598</v>
      </c>
      <c r="C67" s="161">
        <v>0</v>
      </c>
      <c r="D67" s="161">
        <v>0</v>
      </c>
      <c r="E67" s="161"/>
      <c r="F67" s="161">
        <v>0</v>
      </c>
      <c r="G67" s="126"/>
    </row>
    <row r="68" spans="1:7">
      <c r="A68" s="126" t="s">
        <v>599</v>
      </c>
      <c r="B68" s="126" t="s">
        <v>600</v>
      </c>
      <c r="C68" s="161">
        <v>0</v>
      </c>
      <c r="D68" s="161">
        <v>0</v>
      </c>
      <c r="E68" s="161"/>
      <c r="F68" s="161">
        <v>0</v>
      </c>
      <c r="G68" s="126"/>
    </row>
    <row r="69" spans="1:7">
      <c r="A69" s="126" t="s">
        <v>601</v>
      </c>
      <c r="B69" s="126" t="s">
        <v>602</v>
      </c>
      <c r="C69" s="161">
        <v>0</v>
      </c>
      <c r="D69" s="161">
        <v>0</v>
      </c>
      <c r="E69" s="161"/>
      <c r="F69" s="161">
        <v>0</v>
      </c>
      <c r="G69" s="126"/>
    </row>
    <row r="70" spans="1:7">
      <c r="A70" s="126" t="s">
        <v>603</v>
      </c>
      <c r="B70" s="126" t="s">
        <v>604</v>
      </c>
      <c r="C70" s="161">
        <v>0</v>
      </c>
      <c r="D70" s="161">
        <v>0</v>
      </c>
      <c r="E70" s="161"/>
      <c r="F70" s="161">
        <v>0</v>
      </c>
      <c r="G70" s="126"/>
    </row>
    <row r="71" spans="1:7">
      <c r="A71" s="126" t="s">
        <v>605</v>
      </c>
      <c r="B71" s="126" t="s">
        <v>6</v>
      </c>
      <c r="C71" s="161">
        <v>0</v>
      </c>
      <c r="D71" s="161">
        <v>0</v>
      </c>
      <c r="E71" s="161"/>
      <c r="F71" s="161">
        <v>0</v>
      </c>
      <c r="G71" s="126"/>
    </row>
    <row r="72" spans="1:7">
      <c r="A72" s="126" t="s">
        <v>606</v>
      </c>
      <c r="B72" s="126" t="s">
        <v>607</v>
      </c>
      <c r="C72" s="161">
        <v>0</v>
      </c>
      <c r="D72" s="161">
        <v>0</v>
      </c>
      <c r="E72" s="161"/>
      <c r="F72" s="161">
        <v>0</v>
      </c>
      <c r="G72" s="126"/>
    </row>
    <row r="73" spans="1:7">
      <c r="A73" s="126" t="s">
        <v>608</v>
      </c>
      <c r="B73" s="146" t="s">
        <v>294</v>
      </c>
      <c r="C73" s="160">
        <f>SUM(C74:C76)</f>
        <v>0</v>
      </c>
      <c r="D73" s="160">
        <f>SUM(D74:D76)</f>
        <v>0</v>
      </c>
      <c r="E73" s="161"/>
      <c r="F73" s="160">
        <f>SUM(F74:F76)</f>
        <v>0</v>
      </c>
      <c r="G73" s="126"/>
    </row>
    <row r="74" spans="1:7">
      <c r="A74" s="126" t="s">
        <v>609</v>
      </c>
      <c r="B74" s="126" t="s">
        <v>610</v>
      </c>
      <c r="C74" s="161">
        <v>0</v>
      </c>
      <c r="D74" s="161">
        <v>0</v>
      </c>
      <c r="E74" s="161"/>
      <c r="F74" s="161">
        <v>0</v>
      </c>
      <c r="G74" s="126"/>
    </row>
    <row r="75" spans="1:7">
      <c r="A75" s="126" t="s">
        <v>611</v>
      </c>
      <c r="B75" s="126" t="s">
        <v>612</v>
      </c>
      <c r="C75" s="161">
        <v>0</v>
      </c>
      <c r="D75" s="161">
        <v>0</v>
      </c>
      <c r="E75" s="161"/>
      <c r="F75" s="161">
        <v>0</v>
      </c>
      <c r="G75" s="126"/>
    </row>
    <row r="76" spans="1:7">
      <c r="A76" s="126" t="s">
        <v>1728</v>
      </c>
      <c r="B76" s="126" t="s">
        <v>2</v>
      </c>
      <c r="C76" s="161">
        <v>0</v>
      </c>
      <c r="D76" s="161">
        <v>0</v>
      </c>
      <c r="E76" s="161"/>
      <c r="F76" s="161">
        <v>0</v>
      </c>
      <c r="G76" s="126"/>
    </row>
    <row r="77" spans="1:7">
      <c r="A77" s="126" t="s">
        <v>613</v>
      </c>
      <c r="B77" s="146" t="s">
        <v>121</v>
      </c>
      <c r="C77" s="160">
        <f>SUM(C78:C87)</f>
        <v>0</v>
      </c>
      <c r="D77" s="160">
        <f>SUM(D78:D87)</f>
        <v>0</v>
      </c>
      <c r="E77" s="161"/>
      <c r="F77" s="160">
        <f>SUM(F78:F87)</f>
        <v>0</v>
      </c>
      <c r="G77" s="126"/>
    </row>
    <row r="78" spans="1:7">
      <c r="A78" s="126" t="s">
        <v>614</v>
      </c>
      <c r="B78" s="147" t="s">
        <v>296</v>
      </c>
      <c r="C78" s="161">
        <v>0</v>
      </c>
      <c r="D78" s="161">
        <v>0</v>
      </c>
      <c r="E78" s="161"/>
      <c r="F78" s="161">
        <v>0</v>
      </c>
      <c r="G78" s="126"/>
    </row>
    <row r="79" spans="1:7">
      <c r="A79" s="126" t="s">
        <v>615</v>
      </c>
      <c r="B79" s="147" t="s">
        <v>298</v>
      </c>
      <c r="C79" s="161">
        <v>0</v>
      </c>
      <c r="D79" s="161">
        <v>0</v>
      </c>
      <c r="E79" s="161"/>
      <c r="F79" s="161">
        <v>0</v>
      </c>
      <c r="G79" s="126"/>
    </row>
    <row r="80" spans="1:7">
      <c r="A80" s="126" t="s">
        <v>616</v>
      </c>
      <c r="B80" s="147" t="s">
        <v>300</v>
      </c>
      <c r="C80" s="161">
        <v>0</v>
      </c>
      <c r="D80" s="161">
        <v>0</v>
      </c>
      <c r="E80" s="161"/>
      <c r="F80" s="161">
        <v>0</v>
      </c>
      <c r="G80" s="126"/>
    </row>
    <row r="81" spans="1:7">
      <c r="A81" s="126" t="s">
        <v>617</v>
      </c>
      <c r="B81" s="147" t="s">
        <v>12</v>
      </c>
      <c r="C81" s="161">
        <v>0</v>
      </c>
      <c r="D81" s="161">
        <v>0</v>
      </c>
      <c r="E81" s="161"/>
      <c r="F81" s="161">
        <v>0</v>
      </c>
      <c r="G81" s="126"/>
    </row>
    <row r="82" spans="1:7">
      <c r="A82" s="126" t="s">
        <v>618</v>
      </c>
      <c r="B82" s="147" t="s">
        <v>303</v>
      </c>
      <c r="C82" s="161">
        <v>0</v>
      </c>
      <c r="D82" s="161">
        <v>0</v>
      </c>
      <c r="E82" s="161"/>
      <c r="F82" s="161">
        <v>0</v>
      </c>
      <c r="G82" s="126"/>
    </row>
    <row r="83" spans="1:7">
      <c r="A83" s="126" t="s">
        <v>619</v>
      </c>
      <c r="B83" s="147" t="s">
        <v>305</v>
      </c>
      <c r="C83" s="161">
        <v>0</v>
      </c>
      <c r="D83" s="161">
        <v>0</v>
      </c>
      <c r="E83" s="161"/>
      <c r="F83" s="161">
        <v>0</v>
      </c>
      <c r="G83" s="126"/>
    </row>
    <row r="84" spans="1:7">
      <c r="A84" s="126" t="s">
        <v>620</v>
      </c>
      <c r="B84" s="147" t="s">
        <v>307</v>
      </c>
      <c r="C84" s="161">
        <v>0</v>
      </c>
      <c r="D84" s="161">
        <v>0</v>
      </c>
      <c r="E84" s="161"/>
      <c r="F84" s="161">
        <v>0</v>
      </c>
      <c r="G84" s="126"/>
    </row>
    <row r="85" spans="1:7">
      <c r="A85" s="126" t="s">
        <v>621</v>
      </c>
      <c r="B85" s="147" t="s">
        <v>309</v>
      </c>
      <c r="C85" s="161">
        <v>0</v>
      </c>
      <c r="D85" s="161">
        <v>0</v>
      </c>
      <c r="E85" s="161"/>
      <c r="F85" s="161">
        <v>0</v>
      </c>
      <c r="G85" s="126"/>
    </row>
    <row r="86" spans="1:7">
      <c r="A86" s="126" t="s">
        <v>622</v>
      </c>
      <c r="B86" s="147" t="s">
        <v>311</v>
      </c>
      <c r="C86" s="161">
        <v>0</v>
      </c>
      <c r="D86" s="161">
        <v>0</v>
      </c>
      <c r="E86" s="161"/>
      <c r="F86" s="161">
        <v>0</v>
      </c>
      <c r="G86" s="126"/>
    </row>
    <row r="87" spans="1:7">
      <c r="A87" s="126" t="s">
        <v>623</v>
      </c>
      <c r="B87" s="147" t="s">
        <v>121</v>
      </c>
      <c r="C87" s="161">
        <v>0</v>
      </c>
      <c r="D87" s="161">
        <v>0</v>
      </c>
      <c r="E87" s="161"/>
      <c r="F87" s="161">
        <v>0</v>
      </c>
      <c r="G87" s="126"/>
    </row>
    <row r="88" spans="1:7" outlineLevel="1">
      <c r="A88" s="126" t="s">
        <v>624</v>
      </c>
      <c r="B88" s="143" t="s">
        <v>125</v>
      </c>
      <c r="C88" s="161"/>
      <c r="D88" s="161"/>
      <c r="E88" s="161"/>
      <c r="F88" s="161"/>
      <c r="G88" s="126"/>
    </row>
    <row r="89" spans="1:7" outlineLevel="1">
      <c r="A89" s="126" t="s">
        <v>625</v>
      </c>
      <c r="B89" s="143" t="s">
        <v>125</v>
      </c>
      <c r="C89" s="161"/>
      <c r="D89" s="161"/>
      <c r="E89" s="161"/>
      <c r="F89" s="161"/>
      <c r="G89" s="126"/>
    </row>
    <row r="90" spans="1:7" outlineLevel="1">
      <c r="A90" s="126" t="s">
        <v>626</v>
      </c>
      <c r="B90" s="143" t="s">
        <v>125</v>
      </c>
      <c r="C90" s="161"/>
      <c r="D90" s="161"/>
      <c r="E90" s="161"/>
      <c r="F90" s="161"/>
      <c r="G90" s="126"/>
    </row>
    <row r="91" spans="1:7" outlineLevel="1">
      <c r="A91" s="126" t="s">
        <v>627</v>
      </c>
      <c r="B91" s="143" t="s">
        <v>125</v>
      </c>
      <c r="C91" s="161"/>
      <c r="D91" s="161"/>
      <c r="E91" s="161"/>
      <c r="F91" s="161"/>
      <c r="G91" s="126"/>
    </row>
    <row r="92" spans="1:7" outlineLevel="1">
      <c r="A92" s="126" t="s">
        <v>628</v>
      </c>
      <c r="B92" s="143" t="s">
        <v>125</v>
      </c>
      <c r="C92" s="161"/>
      <c r="D92" s="161"/>
      <c r="E92" s="161"/>
      <c r="F92" s="161"/>
      <c r="G92" s="126"/>
    </row>
    <row r="93" spans="1:7" outlineLevel="1">
      <c r="A93" s="126" t="s">
        <v>629</v>
      </c>
      <c r="B93" s="143" t="s">
        <v>125</v>
      </c>
      <c r="C93" s="161"/>
      <c r="D93" s="161"/>
      <c r="E93" s="161"/>
      <c r="F93" s="161"/>
      <c r="G93" s="126"/>
    </row>
    <row r="94" spans="1:7" outlineLevel="1">
      <c r="A94" s="126" t="s">
        <v>630</v>
      </c>
      <c r="B94" s="143" t="s">
        <v>125</v>
      </c>
      <c r="C94" s="161"/>
      <c r="D94" s="161"/>
      <c r="E94" s="161"/>
      <c r="F94" s="161"/>
      <c r="G94" s="126"/>
    </row>
    <row r="95" spans="1:7" outlineLevel="1">
      <c r="A95" s="126" t="s">
        <v>631</v>
      </c>
      <c r="B95" s="143" t="s">
        <v>125</v>
      </c>
      <c r="C95" s="161"/>
      <c r="D95" s="161"/>
      <c r="E95" s="161"/>
      <c r="F95" s="161"/>
      <c r="G95" s="126"/>
    </row>
    <row r="96" spans="1:7" outlineLevel="1">
      <c r="A96" s="126" t="s">
        <v>632</v>
      </c>
      <c r="B96" s="143" t="s">
        <v>125</v>
      </c>
      <c r="C96" s="161"/>
      <c r="D96" s="161"/>
      <c r="E96" s="161"/>
      <c r="F96" s="161"/>
      <c r="G96" s="126"/>
    </row>
    <row r="97" spans="1:7" outlineLevel="1">
      <c r="A97" s="126" t="s">
        <v>633</v>
      </c>
      <c r="B97" s="143" t="s">
        <v>125</v>
      </c>
      <c r="C97" s="161"/>
      <c r="D97" s="161"/>
      <c r="E97" s="161"/>
      <c r="F97" s="161"/>
      <c r="G97" s="126"/>
    </row>
    <row r="98" spans="1:7" ht="15" customHeight="1">
      <c r="A98" s="137"/>
      <c r="B98" s="178" t="s">
        <v>1740</v>
      </c>
      <c r="C98" s="137" t="s">
        <v>541</v>
      </c>
      <c r="D98" s="137" t="s">
        <v>542</v>
      </c>
      <c r="E98" s="144"/>
      <c r="F98" s="139" t="s">
        <v>507</v>
      </c>
      <c r="G98" s="139"/>
    </row>
    <row r="99" spans="1:7">
      <c r="A99" s="126" t="s">
        <v>634</v>
      </c>
      <c r="B99" s="147" t="s">
        <v>1761</v>
      </c>
      <c r="C99" s="161">
        <f>'D2.Residential'!D33</f>
        <v>6.6432897773363156E-2</v>
      </c>
      <c r="D99" s="161">
        <v>0</v>
      </c>
      <c r="E99" s="161"/>
      <c r="F99" s="161">
        <f>+C99</f>
        <v>6.6432897773363156E-2</v>
      </c>
      <c r="G99" s="126"/>
    </row>
    <row r="100" spans="1:7">
      <c r="A100" s="126" t="s">
        <v>636</v>
      </c>
      <c r="B100" s="147" t="s">
        <v>1751</v>
      </c>
      <c r="C100" s="161">
        <f>'D2.Residential'!D34</f>
        <v>0.12166078827519831</v>
      </c>
      <c r="D100" s="161">
        <v>0</v>
      </c>
      <c r="E100" s="161"/>
      <c r="F100" s="161">
        <f t="shared" ref="F100:F110" si="1">+C100</f>
        <v>0.12166078827519831</v>
      </c>
      <c r="G100" s="126"/>
    </row>
    <row r="101" spans="1:7">
      <c r="A101" s="126" t="s">
        <v>637</v>
      </c>
      <c r="B101" s="147" t="s">
        <v>1764</v>
      </c>
      <c r="C101" s="161">
        <f>'D2.Residential'!D35</f>
        <v>0.10365347499539204</v>
      </c>
      <c r="D101" s="161">
        <v>0</v>
      </c>
      <c r="E101" s="161"/>
      <c r="F101" s="161">
        <f t="shared" si="1"/>
        <v>0.10365347499539204</v>
      </c>
      <c r="G101" s="126"/>
    </row>
    <row r="102" spans="1:7">
      <c r="A102" s="126" t="s">
        <v>638</v>
      </c>
      <c r="B102" s="147" t="s">
        <v>1760</v>
      </c>
      <c r="C102" s="161">
        <f>'D2.Residential'!D36</f>
        <v>3.3330792874697347E-2</v>
      </c>
      <c r="D102" s="161">
        <v>0</v>
      </c>
      <c r="E102" s="161"/>
      <c r="F102" s="161">
        <f t="shared" si="1"/>
        <v>3.3330792874697347E-2</v>
      </c>
      <c r="G102" s="126"/>
    </row>
    <row r="103" spans="1:7">
      <c r="A103" s="126" t="s">
        <v>639</v>
      </c>
      <c r="B103" s="147" t="s">
        <v>1754</v>
      </c>
      <c r="C103" s="161">
        <f>'D2.Residential'!D37</f>
        <v>5.479790577337143E-2</v>
      </c>
      <c r="D103" s="161">
        <v>0</v>
      </c>
      <c r="E103" s="161"/>
      <c r="F103" s="161">
        <f t="shared" si="1"/>
        <v>5.479790577337143E-2</v>
      </c>
      <c r="G103" s="126"/>
    </row>
    <row r="104" spans="1:7">
      <c r="A104" s="126" t="s">
        <v>640</v>
      </c>
      <c r="B104" s="147" t="s">
        <v>1756</v>
      </c>
      <c r="C104" s="161">
        <f>'D2.Residential'!D38</f>
        <v>3.0829883555582752E-2</v>
      </c>
      <c r="D104" s="161">
        <v>0</v>
      </c>
      <c r="E104" s="161"/>
      <c r="F104" s="161">
        <f t="shared" si="1"/>
        <v>3.0829883555582752E-2</v>
      </c>
      <c r="G104" s="126"/>
    </row>
    <row r="105" spans="1:7">
      <c r="A105" s="126" t="s">
        <v>641</v>
      </c>
      <c r="B105" s="147" t="s">
        <v>1753</v>
      </c>
      <c r="C105" s="161">
        <f>'D2.Residential'!D39</f>
        <v>0.15373806779985749</v>
      </c>
      <c r="D105" s="161">
        <v>0</v>
      </c>
      <c r="E105" s="161"/>
      <c r="F105" s="161">
        <f t="shared" si="1"/>
        <v>0.15373806779985749</v>
      </c>
      <c r="G105" s="126"/>
    </row>
    <row r="106" spans="1:7">
      <c r="A106" s="126" t="s">
        <v>642</v>
      </c>
      <c r="B106" s="147" t="s">
        <v>1758</v>
      </c>
      <c r="C106" s="161">
        <f>'D2.Residential'!D40</f>
        <v>0.11059954493644165</v>
      </c>
      <c r="D106" s="161">
        <v>0</v>
      </c>
      <c r="E106" s="161"/>
      <c r="F106" s="161">
        <f t="shared" si="1"/>
        <v>0.11059954493644165</v>
      </c>
      <c r="G106" s="126"/>
    </row>
    <row r="107" spans="1:7">
      <c r="A107" s="126" t="s">
        <v>643</v>
      </c>
      <c r="B107" s="147" t="s">
        <v>1752</v>
      </c>
      <c r="C107" s="161">
        <f>'D2.Residential'!D41</f>
        <v>0.10551523198740842</v>
      </c>
      <c r="D107" s="161">
        <v>0</v>
      </c>
      <c r="E107" s="161"/>
      <c r="F107" s="161">
        <f t="shared" si="1"/>
        <v>0.10551523198740842</v>
      </c>
      <c r="G107" s="126"/>
    </row>
    <row r="108" spans="1:7">
      <c r="A108" s="126" t="s">
        <v>644</v>
      </c>
      <c r="B108" s="147" t="s">
        <v>1771</v>
      </c>
      <c r="C108" s="161">
        <f>'D2.Residential'!D42</f>
        <v>4.1139305390335702E-2</v>
      </c>
      <c r="D108" s="161">
        <v>0</v>
      </c>
      <c r="E108" s="161"/>
      <c r="F108" s="161">
        <f t="shared" si="1"/>
        <v>4.1139305390335702E-2</v>
      </c>
      <c r="G108" s="126"/>
    </row>
    <row r="109" spans="1:7">
      <c r="A109" s="126" t="s">
        <v>645</v>
      </c>
      <c r="B109" s="147" t="s">
        <v>1769</v>
      </c>
      <c r="C109" s="161">
        <f>'D2.Residential'!D43</f>
        <v>6.3178937313729019E-2</v>
      </c>
      <c r="D109" s="161">
        <v>0</v>
      </c>
      <c r="E109" s="161"/>
      <c r="F109" s="161">
        <f t="shared" si="1"/>
        <v>6.3178937313729019E-2</v>
      </c>
      <c r="G109" s="126"/>
    </row>
    <row r="110" spans="1:7">
      <c r="A110" s="126" t="s">
        <v>646</v>
      </c>
      <c r="B110" s="147" t="s">
        <v>1755</v>
      </c>
      <c r="C110" s="161">
        <f>'D2.Residential'!D44</f>
        <v>0.11512316932462187</v>
      </c>
      <c r="D110" s="161">
        <v>0</v>
      </c>
      <c r="E110" s="161"/>
      <c r="F110" s="161">
        <f t="shared" si="1"/>
        <v>0.11512316932462187</v>
      </c>
      <c r="G110" s="126"/>
    </row>
    <row r="111" spans="1:7" hidden="1">
      <c r="A111" s="126" t="s">
        <v>647</v>
      </c>
      <c r="B111" s="147"/>
      <c r="C111" s="161"/>
      <c r="D111" s="161"/>
      <c r="E111" s="161"/>
      <c r="F111" s="161"/>
      <c r="G111" s="126"/>
    </row>
    <row r="112" spans="1:7" hidden="1">
      <c r="A112" s="126" t="s">
        <v>648</v>
      </c>
      <c r="B112" s="147"/>
      <c r="C112" s="161"/>
      <c r="D112" s="161"/>
      <c r="E112" s="161"/>
      <c r="F112" s="161"/>
      <c r="G112" s="126"/>
    </row>
    <row r="113" spans="1:7" hidden="1">
      <c r="A113" s="126" t="s">
        <v>649</v>
      </c>
      <c r="B113" s="147"/>
      <c r="C113" s="161"/>
      <c r="D113" s="161"/>
      <c r="E113" s="161"/>
      <c r="F113" s="161"/>
      <c r="G113" s="126"/>
    </row>
    <row r="114" spans="1:7" hidden="1">
      <c r="A114" s="126" t="s">
        <v>650</v>
      </c>
      <c r="B114" s="147"/>
      <c r="C114" s="161"/>
      <c r="D114" s="161"/>
      <c r="E114" s="161"/>
      <c r="F114" s="161"/>
      <c r="G114" s="126"/>
    </row>
    <row r="115" spans="1:7" hidden="1">
      <c r="A115" s="126" t="s">
        <v>651</v>
      </c>
      <c r="B115" s="147"/>
      <c r="C115" s="161"/>
      <c r="D115" s="161"/>
      <c r="E115" s="161"/>
      <c r="F115" s="161"/>
      <c r="G115" s="126"/>
    </row>
    <row r="116" spans="1:7" hidden="1">
      <c r="A116" s="126" t="s">
        <v>652</v>
      </c>
      <c r="B116" s="147"/>
      <c r="C116" s="161"/>
      <c r="D116" s="161"/>
      <c r="E116" s="161"/>
      <c r="F116" s="161"/>
      <c r="G116" s="126"/>
    </row>
    <row r="117" spans="1:7" hidden="1">
      <c r="A117" s="126" t="s">
        <v>653</v>
      </c>
      <c r="B117" s="147"/>
      <c r="C117" s="161"/>
      <c r="D117" s="161"/>
      <c r="E117" s="161"/>
      <c r="F117" s="161"/>
      <c r="G117" s="126"/>
    </row>
    <row r="118" spans="1:7" hidden="1">
      <c r="A118" s="126" t="s">
        <v>654</v>
      </c>
      <c r="B118" s="147"/>
      <c r="C118" s="161"/>
      <c r="D118" s="161"/>
      <c r="E118" s="161"/>
      <c r="F118" s="161"/>
      <c r="G118" s="126"/>
    </row>
    <row r="119" spans="1:7" hidden="1">
      <c r="A119" s="126" t="s">
        <v>655</v>
      </c>
      <c r="B119" s="147"/>
      <c r="C119" s="161"/>
      <c r="D119" s="161"/>
      <c r="E119" s="161"/>
      <c r="F119" s="161"/>
      <c r="G119" s="126"/>
    </row>
    <row r="120" spans="1:7" hidden="1">
      <c r="A120" s="126" t="s">
        <v>656</v>
      </c>
      <c r="B120" s="147"/>
      <c r="C120" s="161"/>
      <c r="D120" s="161"/>
      <c r="E120" s="161"/>
      <c r="F120" s="161"/>
      <c r="G120" s="126"/>
    </row>
    <row r="121" spans="1:7" hidden="1">
      <c r="A121" s="126" t="s">
        <v>657</v>
      </c>
      <c r="B121" s="147"/>
      <c r="C121" s="161"/>
      <c r="D121" s="161"/>
      <c r="E121" s="161"/>
      <c r="F121" s="161"/>
      <c r="G121" s="126"/>
    </row>
    <row r="122" spans="1:7" hidden="1">
      <c r="A122" s="126" t="s">
        <v>658</v>
      </c>
      <c r="B122" s="147"/>
      <c r="C122" s="161"/>
      <c r="D122" s="161"/>
      <c r="E122" s="161"/>
      <c r="F122" s="161"/>
      <c r="G122" s="126"/>
    </row>
    <row r="123" spans="1:7">
      <c r="A123" s="126" t="s">
        <v>659</v>
      </c>
      <c r="B123" s="307" t="s">
        <v>1870</v>
      </c>
      <c r="C123" s="161">
        <f>'D2.Residential'!D45</f>
        <v>0</v>
      </c>
      <c r="D123" s="161">
        <v>0</v>
      </c>
      <c r="E123" s="161"/>
      <c r="F123" s="161">
        <f>+C123</f>
        <v>0</v>
      </c>
      <c r="G123" s="126"/>
    </row>
    <row r="124" spans="1:7">
      <c r="A124" s="126" t="s">
        <v>660</v>
      </c>
      <c r="B124" s="307" t="s">
        <v>1783</v>
      </c>
      <c r="C124" s="161">
        <f>'D2.Residential'!D46</f>
        <v>0</v>
      </c>
      <c r="D124" s="161">
        <v>0</v>
      </c>
      <c r="E124" s="161"/>
      <c r="F124" s="161">
        <f>+C124</f>
        <v>0</v>
      </c>
      <c r="G124" s="126"/>
    </row>
    <row r="125" spans="1:7" hidden="1">
      <c r="A125" s="126" t="s">
        <v>661</v>
      </c>
      <c r="B125" s="147"/>
      <c r="C125" s="161"/>
      <c r="D125" s="161"/>
      <c r="E125" s="161"/>
      <c r="F125" s="161"/>
      <c r="G125" s="126"/>
    </row>
    <row r="126" spans="1:7" hidden="1">
      <c r="A126" s="126" t="s">
        <v>662</v>
      </c>
      <c r="B126" s="147"/>
      <c r="C126" s="161"/>
      <c r="D126" s="161"/>
      <c r="E126" s="161"/>
      <c r="F126" s="161"/>
      <c r="G126" s="126"/>
    </row>
    <row r="127" spans="1:7" hidden="1">
      <c r="A127" s="126" t="s">
        <v>663</v>
      </c>
      <c r="B127" s="147"/>
      <c r="C127" s="161"/>
      <c r="D127" s="161"/>
      <c r="E127" s="161"/>
      <c r="F127" s="161"/>
      <c r="G127" s="126"/>
    </row>
    <row r="128" spans="1:7" hidden="1">
      <c r="A128" s="126" t="s">
        <v>664</v>
      </c>
      <c r="B128" s="147"/>
      <c r="C128" s="161"/>
      <c r="D128" s="161"/>
      <c r="E128" s="161"/>
      <c r="F128" s="161"/>
      <c r="G128" s="126"/>
    </row>
    <row r="129" spans="1:7" hidden="1">
      <c r="A129" s="126" t="s">
        <v>665</v>
      </c>
      <c r="B129" s="147"/>
      <c r="C129" s="161"/>
      <c r="D129" s="161"/>
      <c r="E129" s="161"/>
      <c r="F129" s="161"/>
      <c r="G129" s="126"/>
    </row>
    <row r="130" spans="1:7" hidden="1">
      <c r="A130" s="126" t="s">
        <v>1702</v>
      </c>
      <c r="B130" s="147"/>
      <c r="C130" s="161"/>
      <c r="D130" s="161"/>
      <c r="E130" s="161"/>
      <c r="F130" s="161"/>
      <c r="G130" s="126"/>
    </row>
    <row r="131" spans="1:7" hidden="1">
      <c r="A131" s="126" t="s">
        <v>1703</v>
      </c>
      <c r="B131" s="147"/>
      <c r="C131" s="161"/>
      <c r="D131" s="161"/>
      <c r="E131" s="161"/>
      <c r="F131" s="161"/>
      <c r="G131" s="126"/>
    </row>
    <row r="132" spans="1:7" hidden="1">
      <c r="A132" s="126" t="s">
        <v>1704</v>
      </c>
      <c r="B132" s="147"/>
      <c r="C132" s="161"/>
      <c r="D132" s="161"/>
      <c r="E132" s="161"/>
      <c r="F132" s="161"/>
      <c r="G132" s="126"/>
    </row>
    <row r="133" spans="1:7" hidden="1">
      <c r="A133" s="126" t="s">
        <v>1705</v>
      </c>
      <c r="B133" s="147"/>
      <c r="C133" s="161"/>
      <c r="D133" s="161"/>
      <c r="E133" s="161"/>
      <c r="F133" s="161"/>
      <c r="G133" s="126"/>
    </row>
    <row r="134" spans="1:7" hidden="1">
      <c r="A134" s="126" t="s">
        <v>1706</v>
      </c>
      <c r="B134" s="147"/>
      <c r="C134" s="161"/>
      <c r="D134" s="161"/>
      <c r="E134" s="161"/>
      <c r="F134" s="161"/>
      <c r="G134" s="126"/>
    </row>
    <row r="135" spans="1:7" hidden="1">
      <c r="A135" s="126" t="s">
        <v>1707</v>
      </c>
      <c r="B135" s="147"/>
      <c r="C135" s="161"/>
      <c r="D135" s="161"/>
      <c r="E135" s="161"/>
      <c r="F135" s="161"/>
      <c r="G135" s="126"/>
    </row>
    <row r="136" spans="1:7" hidden="1">
      <c r="A136" s="126" t="s">
        <v>1708</v>
      </c>
      <c r="B136" s="147"/>
      <c r="C136" s="161"/>
      <c r="D136" s="161"/>
      <c r="E136" s="161"/>
      <c r="F136" s="161"/>
      <c r="G136" s="126"/>
    </row>
    <row r="137" spans="1:7" hidden="1">
      <c r="A137" s="126" t="s">
        <v>1709</v>
      </c>
      <c r="B137" s="147"/>
      <c r="C137" s="161"/>
      <c r="D137" s="161"/>
      <c r="E137" s="161"/>
      <c r="F137" s="161"/>
      <c r="G137" s="126"/>
    </row>
    <row r="138" spans="1:7" hidden="1">
      <c r="A138" s="126" t="s">
        <v>1710</v>
      </c>
      <c r="B138" s="147"/>
      <c r="C138" s="161"/>
      <c r="D138" s="161"/>
      <c r="E138" s="161"/>
      <c r="F138" s="161"/>
      <c r="G138" s="126"/>
    </row>
    <row r="139" spans="1:7" hidden="1">
      <c r="A139" s="126" t="s">
        <v>1711</v>
      </c>
      <c r="B139" s="147"/>
      <c r="C139" s="161"/>
      <c r="D139" s="161"/>
      <c r="E139" s="161"/>
      <c r="F139" s="161"/>
      <c r="G139" s="126"/>
    </row>
    <row r="140" spans="1:7" hidden="1">
      <c r="A140" s="126" t="s">
        <v>1712</v>
      </c>
      <c r="B140" s="147"/>
      <c r="C140" s="161"/>
      <c r="D140" s="161"/>
      <c r="E140" s="161"/>
      <c r="F140" s="161"/>
      <c r="G140" s="126"/>
    </row>
    <row r="141" spans="1:7" hidden="1">
      <c r="A141" s="126" t="s">
        <v>1713</v>
      </c>
      <c r="B141" s="147"/>
      <c r="C141" s="161"/>
      <c r="D141" s="161"/>
      <c r="E141" s="161"/>
      <c r="F141" s="161"/>
      <c r="G141" s="126"/>
    </row>
    <row r="142" spans="1:7" hidden="1">
      <c r="A142" s="126" t="s">
        <v>1714</v>
      </c>
      <c r="B142" s="147"/>
      <c r="C142" s="161"/>
      <c r="D142" s="161"/>
      <c r="E142" s="161"/>
      <c r="F142" s="161"/>
      <c r="G142" s="126"/>
    </row>
    <row r="143" spans="1:7" hidden="1">
      <c r="A143" s="126" t="s">
        <v>1715</v>
      </c>
      <c r="B143" s="147"/>
      <c r="C143" s="161"/>
      <c r="D143" s="161"/>
      <c r="E143" s="161"/>
      <c r="F143" s="161"/>
      <c r="G143" s="126"/>
    </row>
    <row r="144" spans="1:7" hidden="1">
      <c r="A144" s="126" t="s">
        <v>1716</v>
      </c>
      <c r="B144" s="147"/>
      <c r="C144" s="161"/>
      <c r="D144" s="161"/>
      <c r="E144" s="161"/>
      <c r="F144" s="161"/>
      <c r="G144" s="126"/>
    </row>
    <row r="145" spans="1:7" hidden="1">
      <c r="A145" s="126" t="s">
        <v>1717</v>
      </c>
      <c r="B145" s="147"/>
      <c r="C145" s="161"/>
      <c r="D145" s="161"/>
      <c r="E145" s="161"/>
      <c r="F145" s="161"/>
      <c r="G145" s="126"/>
    </row>
    <row r="146" spans="1:7" hidden="1">
      <c r="A146" s="126" t="s">
        <v>1718</v>
      </c>
      <c r="B146" s="147"/>
      <c r="C146" s="161"/>
      <c r="D146" s="161"/>
      <c r="E146" s="161"/>
      <c r="F146" s="161"/>
      <c r="G146" s="126"/>
    </row>
    <row r="147" spans="1:7" hidden="1">
      <c r="A147" s="126" t="s">
        <v>1719</v>
      </c>
      <c r="B147" s="147"/>
      <c r="C147" s="161"/>
      <c r="D147" s="161"/>
      <c r="E147" s="161"/>
      <c r="F147" s="161"/>
      <c r="G147" s="126"/>
    </row>
    <row r="148" spans="1:7" hidden="1">
      <c r="A148" s="126" t="s">
        <v>1720</v>
      </c>
      <c r="B148" s="147"/>
      <c r="C148" s="161"/>
      <c r="D148" s="161"/>
      <c r="E148" s="161"/>
      <c r="F148" s="161"/>
      <c r="G148" s="126"/>
    </row>
    <row r="149" spans="1:7" ht="15" customHeight="1">
      <c r="A149" s="137"/>
      <c r="B149" s="138" t="s">
        <v>666</v>
      </c>
      <c r="C149" s="137" t="s">
        <v>541</v>
      </c>
      <c r="D149" s="137" t="s">
        <v>542</v>
      </c>
      <c r="E149" s="144"/>
      <c r="F149" s="139" t="s">
        <v>507</v>
      </c>
      <c r="G149" s="139"/>
    </row>
    <row r="150" spans="1:7">
      <c r="A150" s="126" t="s">
        <v>667</v>
      </c>
      <c r="B150" s="126" t="s">
        <v>668</v>
      </c>
      <c r="C150" s="161">
        <f>'D2.Residential'!C129</f>
        <v>1</v>
      </c>
      <c r="D150" s="161">
        <v>0</v>
      </c>
      <c r="E150" s="162"/>
      <c r="F150" s="161">
        <f>+C150</f>
        <v>1</v>
      </c>
    </row>
    <row r="151" spans="1:7">
      <c r="A151" s="126" t="s">
        <v>669</v>
      </c>
      <c r="B151" s="126" t="s">
        <v>670</v>
      </c>
      <c r="C151" s="161">
        <v>0</v>
      </c>
      <c r="D151" s="161">
        <v>0</v>
      </c>
      <c r="E151" s="162"/>
      <c r="F151" s="161">
        <v>0</v>
      </c>
    </row>
    <row r="152" spans="1:7">
      <c r="A152" s="126" t="s">
        <v>671</v>
      </c>
      <c r="B152" s="126" t="s">
        <v>121</v>
      </c>
      <c r="C152" s="161">
        <v>0</v>
      </c>
      <c r="D152" s="161">
        <v>0</v>
      </c>
      <c r="E152" s="162"/>
      <c r="F152" s="161">
        <v>0</v>
      </c>
    </row>
    <row r="153" spans="1:7" outlineLevel="1">
      <c r="A153" s="126" t="s">
        <v>672</v>
      </c>
      <c r="C153" s="161"/>
      <c r="D153" s="161"/>
      <c r="E153" s="162"/>
      <c r="F153" s="161"/>
    </row>
    <row r="154" spans="1:7" outlineLevel="1">
      <c r="A154" s="126" t="s">
        <v>673</v>
      </c>
      <c r="C154" s="161"/>
      <c r="D154" s="161"/>
      <c r="E154" s="162"/>
      <c r="F154" s="161"/>
    </row>
    <row r="155" spans="1:7" outlineLevel="1">
      <c r="A155" s="126" t="s">
        <v>674</v>
      </c>
      <c r="C155" s="161"/>
      <c r="D155" s="161"/>
      <c r="E155" s="162"/>
      <c r="F155" s="161"/>
    </row>
    <row r="156" spans="1:7" outlineLevel="1">
      <c r="A156" s="126" t="s">
        <v>675</v>
      </c>
      <c r="C156" s="161"/>
      <c r="D156" s="161"/>
      <c r="E156" s="162"/>
      <c r="F156" s="161"/>
    </row>
    <row r="157" spans="1:7" outlineLevel="1">
      <c r="A157" s="126" t="s">
        <v>676</v>
      </c>
      <c r="C157" s="161"/>
      <c r="D157" s="161"/>
      <c r="E157" s="162"/>
      <c r="F157" s="161"/>
    </row>
    <row r="158" spans="1:7" outlineLevel="1">
      <c r="A158" s="126" t="s">
        <v>677</v>
      </c>
      <c r="C158" s="161"/>
      <c r="D158" s="161"/>
      <c r="E158" s="162"/>
      <c r="F158" s="161"/>
    </row>
    <row r="159" spans="1:7" ht="15" customHeight="1">
      <c r="A159" s="137"/>
      <c r="B159" s="138" t="s">
        <v>678</v>
      </c>
      <c r="C159" s="137" t="s">
        <v>541</v>
      </c>
      <c r="D159" s="137" t="s">
        <v>542</v>
      </c>
      <c r="E159" s="144"/>
      <c r="F159" s="139" t="s">
        <v>507</v>
      </c>
      <c r="G159" s="139"/>
    </row>
    <row r="160" spans="1:7">
      <c r="A160" s="126" t="s">
        <v>679</v>
      </c>
      <c r="B160" s="126" t="s">
        <v>680</v>
      </c>
      <c r="C160" s="161">
        <f>'D2.Residential'!C121</f>
        <v>0</v>
      </c>
      <c r="D160" s="161">
        <v>0</v>
      </c>
      <c r="E160" s="162"/>
      <c r="F160" s="161">
        <f>+C160</f>
        <v>0</v>
      </c>
    </row>
    <row r="161" spans="1:7">
      <c r="A161" s="126" t="s">
        <v>681</v>
      </c>
      <c r="B161" s="126" t="s">
        <v>682</v>
      </c>
      <c r="C161" s="161">
        <f>'D2.Residential'!C119</f>
        <v>1</v>
      </c>
      <c r="D161" s="161">
        <v>0</v>
      </c>
      <c r="E161" s="162"/>
      <c r="F161" s="161">
        <f>+C161</f>
        <v>1</v>
      </c>
    </row>
    <row r="162" spans="1:7">
      <c r="A162" s="126" t="s">
        <v>683</v>
      </c>
      <c r="B162" s="126" t="s">
        <v>121</v>
      </c>
      <c r="C162" s="161">
        <f>'D2.Residential'!C122</f>
        <v>0</v>
      </c>
      <c r="D162" s="161">
        <v>0</v>
      </c>
      <c r="E162" s="162"/>
      <c r="F162" s="161">
        <f>+C162</f>
        <v>0</v>
      </c>
    </row>
    <row r="163" spans="1:7" outlineLevel="1">
      <c r="A163" s="126" t="s">
        <v>684</v>
      </c>
      <c r="E163" s="121"/>
    </row>
    <row r="164" spans="1:7" outlineLevel="1">
      <c r="A164" s="126" t="s">
        <v>685</v>
      </c>
      <c r="E164" s="121"/>
    </row>
    <row r="165" spans="1:7" outlineLevel="1">
      <c r="A165" s="126" t="s">
        <v>686</v>
      </c>
      <c r="E165" s="121"/>
    </row>
    <row r="166" spans="1:7" outlineLevel="1">
      <c r="A166" s="126" t="s">
        <v>687</v>
      </c>
      <c r="E166" s="121"/>
    </row>
    <row r="167" spans="1:7" outlineLevel="1">
      <c r="A167" s="126" t="s">
        <v>688</v>
      </c>
      <c r="E167" s="121"/>
    </row>
    <row r="168" spans="1:7" outlineLevel="1">
      <c r="A168" s="126" t="s">
        <v>689</v>
      </c>
      <c r="E168" s="121"/>
    </row>
    <row r="169" spans="1:7" ht="15" customHeight="1">
      <c r="A169" s="137"/>
      <c r="B169" s="138" t="s">
        <v>690</v>
      </c>
      <c r="C169" s="137" t="s">
        <v>541</v>
      </c>
      <c r="D169" s="137" t="s">
        <v>542</v>
      </c>
      <c r="E169" s="144"/>
      <c r="F169" s="139" t="s">
        <v>507</v>
      </c>
      <c r="G169" s="139"/>
    </row>
    <row r="170" spans="1:7">
      <c r="A170" s="126" t="s">
        <v>691</v>
      </c>
      <c r="B170" s="148" t="s">
        <v>692</v>
      </c>
      <c r="C170" s="161">
        <f>'D2.Residential'!C99</f>
        <v>0.22823002287106434</v>
      </c>
      <c r="D170" s="161">
        <v>0</v>
      </c>
      <c r="E170" s="162"/>
      <c r="F170" s="161">
        <f>+C170</f>
        <v>0.22823002287106434</v>
      </c>
    </row>
    <row r="171" spans="1:7">
      <c r="A171" s="126" t="s">
        <v>693</v>
      </c>
      <c r="B171" s="148" t="s">
        <v>694</v>
      </c>
      <c r="C171" s="161">
        <f>'D2.Residential'!C100</f>
        <v>0.46632959705861249</v>
      </c>
      <c r="D171" s="161">
        <v>0</v>
      </c>
      <c r="E171" s="162"/>
      <c r="F171" s="161">
        <f t="shared" ref="F171:F174" si="2">+C171</f>
        <v>0.46632959705861249</v>
      </c>
    </row>
    <row r="172" spans="1:7">
      <c r="A172" s="126" t="s">
        <v>695</v>
      </c>
      <c r="B172" s="148" t="s">
        <v>696</v>
      </c>
      <c r="C172" s="161">
        <f>'D2.Residential'!C101</f>
        <v>0.29050698005859343</v>
      </c>
      <c r="D172" s="161">
        <v>0</v>
      </c>
      <c r="E172" s="161"/>
      <c r="F172" s="161">
        <f t="shared" si="2"/>
        <v>0.29050698005859343</v>
      </c>
    </row>
    <row r="173" spans="1:7">
      <c r="A173" s="126" t="s">
        <v>697</v>
      </c>
      <c r="B173" s="148" t="s">
        <v>698</v>
      </c>
      <c r="C173" s="161">
        <f>'D2.Residential'!C102</f>
        <v>5.8174552173667106E-3</v>
      </c>
      <c r="D173" s="161">
        <v>0</v>
      </c>
      <c r="E173" s="161"/>
      <c r="F173" s="161">
        <f t="shared" si="2"/>
        <v>5.8174552173667106E-3</v>
      </c>
    </row>
    <row r="174" spans="1:7">
      <c r="A174" s="126" t="s">
        <v>699</v>
      </c>
      <c r="B174" s="148" t="s">
        <v>700</v>
      </c>
      <c r="C174" s="161">
        <f>'D2.Residential'!C103</f>
        <v>9.1159447943633155E-3</v>
      </c>
      <c r="D174" s="161">
        <v>0</v>
      </c>
      <c r="E174" s="161"/>
      <c r="F174" s="161">
        <f t="shared" si="2"/>
        <v>9.1159447943633155E-3</v>
      </c>
    </row>
    <row r="175" spans="1:7" outlineLevel="1">
      <c r="A175" s="126" t="s">
        <v>701</v>
      </c>
      <c r="B175" s="145"/>
      <c r="C175" s="161"/>
      <c r="D175" s="161"/>
      <c r="E175" s="161"/>
      <c r="F175" s="161"/>
    </row>
    <row r="176" spans="1:7" outlineLevel="1">
      <c r="A176" s="126" t="s">
        <v>702</v>
      </c>
      <c r="B176" s="145"/>
      <c r="C176" s="161"/>
      <c r="D176" s="161"/>
      <c r="E176" s="161"/>
      <c r="F176" s="161"/>
    </row>
    <row r="177" spans="1:7" outlineLevel="1">
      <c r="A177" s="126" t="s">
        <v>703</v>
      </c>
      <c r="B177" s="148"/>
      <c r="C177" s="161"/>
      <c r="D177" s="161"/>
      <c r="E177" s="161"/>
      <c r="F177" s="161"/>
    </row>
    <row r="178" spans="1:7" outlineLevel="1">
      <c r="A178" s="126" t="s">
        <v>704</v>
      </c>
      <c r="B178" s="148"/>
      <c r="C178" s="161"/>
      <c r="D178" s="161"/>
      <c r="E178" s="161"/>
      <c r="F178" s="161"/>
    </row>
    <row r="179" spans="1:7" ht="15" customHeight="1">
      <c r="A179" s="137"/>
      <c r="B179" s="138" t="s">
        <v>705</v>
      </c>
      <c r="C179" s="137" t="s">
        <v>541</v>
      </c>
      <c r="D179" s="137" t="s">
        <v>542</v>
      </c>
      <c r="E179" s="144"/>
      <c r="F179" s="139" t="s">
        <v>507</v>
      </c>
      <c r="G179" s="139"/>
    </row>
    <row r="180" spans="1:7">
      <c r="A180" s="126" t="s">
        <v>706</v>
      </c>
      <c r="B180" s="126" t="s">
        <v>707</v>
      </c>
      <c r="C180" s="161">
        <f>'D2.Residential'!C13</f>
        <v>6.8903942335342083E-5</v>
      </c>
      <c r="D180" s="161"/>
      <c r="E180" s="162"/>
      <c r="F180" s="161">
        <f>+C180</f>
        <v>6.8903942335342083E-5</v>
      </c>
    </row>
    <row r="181" spans="1:7" outlineLevel="1">
      <c r="A181" s="126" t="s">
        <v>708</v>
      </c>
      <c r="B181" s="149"/>
      <c r="C181" s="161"/>
      <c r="D181" s="161"/>
      <c r="E181" s="162"/>
      <c r="F181" s="161"/>
    </row>
    <row r="182" spans="1:7" outlineLevel="1">
      <c r="A182" s="126" t="s">
        <v>709</v>
      </c>
      <c r="B182" s="149"/>
      <c r="C182" s="161"/>
      <c r="D182" s="161"/>
      <c r="E182" s="162"/>
      <c r="F182" s="161"/>
    </row>
    <row r="183" spans="1:7" outlineLevel="1">
      <c r="A183" s="126" t="s">
        <v>710</v>
      </c>
      <c r="B183" s="149"/>
      <c r="C183" s="161"/>
      <c r="D183" s="161"/>
      <c r="E183" s="162"/>
      <c r="F183" s="161"/>
    </row>
    <row r="184" spans="1:7" outlineLevel="1">
      <c r="A184" s="126" t="s">
        <v>711</v>
      </c>
      <c r="B184" s="149"/>
      <c r="C184" s="161"/>
      <c r="D184" s="161"/>
      <c r="E184" s="162"/>
      <c r="F184" s="161"/>
    </row>
    <row r="185" spans="1:7" ht="18.5">
      <c r="A185" s="150"/>
      <c r="B185" s="151" t="s">
        <v>504</v>
      </c>
      <c r="C185" s="150"/>
      <c r="D185" s="150"/>
      <c r="E185" s="150"/>
      <c r="F185" s="152"/>
      <c r="G185" s="152"/>
    </row>
    <row r="186" spans="1:7" ht="15" customHeight="1">
      <c r="A186" s="137"/>
      <c r="B186" s="138" t="s">
        <v>712</v>
      </c>
      <c r="C186" s="137" t="s">
        <v>713</v>
      </c>
      <c r="D186" s="137" t="s">
        <v>714</v>
      </c>
      <c r="E186" s="144"/>
      <c r="F186" s="137" t="s">
        <v>541</v>
      </c>
      <c r="G186" s="137" t="s">
        <v>715</v>
      </c>
    </row>
    <row r="187" spans="1:7">
      <c r="A187" s="126" t="s">
        <v>716</v>
      </c>
      <c r="B187" s="147" t="s">
        <v>717</v>
      </c>
      <c r="C187" s="305">
        <f>'D2.Residential'!D151/1000</f>
        <v>123.33146985605566</v>
      </c>
      <c r="D187" s="305">
        <f>'D2.Residential'!D150</f>
        <v>6044</v>
      </c>
      <c r="E187" s="153"/>
      <c r="F187" s="154"/>
      <c r="G187" s="154"/>
    </row>
    <row r="188" spans="1:7">
      <c r="A188" s="153"/>
      <c r="B188" s="155"/>
      <c r="C188" s="308"/>
      <c r="D188" s="153"/>
      <c r="E188" s="153"/>
      <c r="F188" s="154"/>
      <c r="G188" s="154"/>
    </row>
    <row r="189" spans="1:7">
      <c r="B189" s="147" t="s">
        <v>718</v>
      </c>
      <c r="C189" s="308"/>
      <c r="D189" s="153"/>
      <c r="E189" s="153"/>
      <c r="F189" s="154"/>
      <c r="G189" s="154"/>
    </row>
    <row r="190" spans="1:7">
      <c r="A190" s="126" t="s">
        <v>719</v>
      </c>
      <c r="B190" s="147" t="s">
        <v>1794</v>
      </c>
      <c r="C190" s="305">
        <f>'D2.Residential'!D159/1000000</f>
        <v>558.82252186000107</v>
      </c>
      <c r="D190" s="300">
        <f>+'D2.Residential'!C159</f>
        <v>5373</v>
      </c>
      <c r="E190" s="153"/>
      <c r="F190" s="140">
        <f>IF($C$214=0,"",IF(C190="[for completion]","",IF(C190="","",C190/$C$214)))</f>
        <v>0.74967933182453994</v>
      </c>
      <c r="G190" s="140">
        <f>IF($D$214=0,"",IF(D190="[for completion]","",IF(D190="","",D190/$D$214)))</f>
        <v>0.88898080741230978</v>
      </c>
    </row>
    <row r="191" spans="1:7">
      <c r="A191" s="126" t="s">
        <v>720</v>
      </c>
      <c r="B191" s="147" t="s">
        <v>1795</v>
      </c>
      <c r="C191" s="305">
        <f>'D2.Residential'!D160/1000000</f>
        <v>157.82582526999994</v>
      </c>
      <c r="D191" s="300">
        <f>+'D2.Residential'!C160</f>
        <v>619</v>
      </c>
      <c r="E191" s="153"/>
      <c r="F191" s="140">
        <f t="shared" ref="F191:F213" si="3">IF($C$214=0,"",IF(C191="[for completion]","",IF(C191="","",C191/$C$214)))</f>
        <v>0.2117286877401694</v>
      </c>
      <c r="G191" s="140">
        <f t="shared" ref="G191:G213" si="4">IF($D$214=0,"",IF(D191="[for completion]","",IF(D191="","",D191/$D$214)))</f>
        <v>0.10241561879549967</v>
      </c>
    </row>
    <row r="192" spans="1:7">
      <c r="A192" s="126" t="s">
        <v>721</v>
      </c>
      <c r="B192" s="147" t="s">
        <v>1796</v>
      </c>
      <c r="C192" s="305">
        <f>'D2.Residential'!D161/1000000</f>
        <v>16.764781020000001</v>
      </c>
      <c r="D192" s="300">
        <f>+'D2.Residential'!C161</f>
        <v>36</v>
      </c>
      <c r="E192" s="153"/>
      <c r="F192" s="140">
        <f t="shared" si="3"/>
        <v>2.2490521304377526E-2</v>
      </c>
      <c r="G192" s="140">
        <f t="shared" si="4"/>
        <v>5.9563203176704171E-3</v>
      </c>
    </row>
    <row r="193" spans="1:7">
      <c r="A193" s="126" t="s">
        <v>722</v>
      </c>
      <c r="B193" s="147" t="s">
        <v>1797</v>
      </c>
      <c r="C193" s="305">
        <f>'D2.Residential'!D162/1000000</f>
        <v>8.4169452899999992</v>
      </c>
      <c r="D193" s="300">
        <f>+'D2.Residential'!C162</f>
        <v>12</v>
      </c>
      <c r="E193" s="153"/>
      <c r="F193" s="140">
        <f t="shared" si="3"/>
        <v>1.1291617059399267E-2</v>
      </c>
      <c r="G193" s="140">
        <f t="shared" si="4"/>
        <v>1.9854401058901389E-3</v>
      </c>
    </row>
    <row r="194" spans="1:7">
      <c r="A194" s="126" t="s">
        <v>723</v>
      </c>
      <c r="B194" s="147" t="s">
        <v>1798</v>
      </c>
      <c r="C194" s="305">
        <f>'D2.Residential'!D163/1000000</f>
        <v>3.5853303699999994</v>
      </c>
      <c r="D194" s="300">
        <f>+'D2.Residential'!C163</f>
        <v>4</v>
      </c>
      <c r="E194" s="153"/>
      <c r="F194" s="140">
        <f t="shared" si="3"/>
        <v>4.8098420715140811E-3</v>
      </c>
      <c r="G194" s="140">
        <f t="shared" si="4"/>
        <v>6.6181336863004633E-4</v>
      </c>
    </row>
    <row r="195" spans="1:7">
      <c r="A195" s="126" t="s">
        <v>724</v>
      </c>
      <c r="B195" s="147" t="s">
        <v>1799</v>
      </c>
      <c r="C195" s="305">
        <f>'D2.Residential'!D164/1000000</f>
        <v>0</v>
      </c>
      <c r="D195" s="300">
        <f>+'D2.Residential'!C164</f>
        <v>0</v>
      </c>
      <c r="E195" s="153"/>
      <c r="F195" s="140">
        <f t="shared" si="3"/>
        <v>0</v>
      </c>
      <c r="G195" s="140">
        <f t="shared" si="4"/>
        <v>0</v>
      </c>
    </row>
    <row r="196" spans="1:7">
      <c r="A196" s="126" t="s">
        <v>725</v>
      </c>
      <c r="B196" s="147"/>
      <c r="E196" s="153"/>
      <c r="F196" s="140" t="str">
        <f t="shared" si="3"/>
        <v/>
      </c>
      <c r="G196" s="140" t="str">
        <f t="shared" si="4"/>
        <v/>
      </c>
    </row>
    <row r="197" spans="1:7">
      <c r="A197" s="126" t="s">
        <v>726</v>
      </c>
      <c r="B197" s="147"/>
      <c r="E197" s="153"/>
      <c r="F197" s="140" t="str">
        <f t="shared" si="3"/>
        <v/>
      </c>
      <c r="G197" s="140" t="str">
        <f t="shared" si="4"/>
        <v/>
      </c>
    </row>
    <row r="198" spans="1:7">
      <c r="A198" s="126" t="s">
        <v>727</v>
      </c>
      <c r="B198" s="147"/>
      <c r="E198" s="153"/>
      <c r="F198" s="140" t="str">
        <f t="shared" si="3"/>
        <v/>
      </c>
      <c r="G198" s="140" t="str">
        <f t="shared" si="4"/>
        <v/>
      </c>
    </row>
    <row r="199" spans="1:7">
      <c r="A199" s="126" t="s">
        <v>728</v>
      </c>
      <c r="B199" s="147"/>
      <c r="E199" s="147"/>
      <c r="F199" s="140" t="str">
        <f t="shared" si="3"/>
        <v/>
      </c>
      <c r="G199" s="140" t="str">
        <f t="shared" si="4"/>
        <v/>
      </c>
    </row>
    <row r="200" spans="1:7">
      <c r="A200" s="126" t="s">
        <v>729</v>
      </c>
      <c r="B200" s="147"/>
      <c r="E200" s="147"/>
      <c r="F200" s="140" t="str">
        <f t="shared" si="3"/>
        <v/>
      </c>
      <c r="G200" s="140" t="str">
        <f t="shared" si="4"/>
        <v/>
      </c>
    </row>
    <row r="201" spans="1:7">
      <c r="A201" s="126" t="s">
        <v>730</v>
      </c>
      <c r="B201" s="147"/>
      <c r="E201" s="147"/>
      <c r="F201" s="140" t="str">
        <f t="shared" si="3"/>
        <v/>
      </c>
      <c r="G201" s="140" t="str">
        <f t="shared" si="4"/>
        <v/>
      </c>
    </row>
    <row r="202" spans="1:7">
      <c r="A202" s="126" t="s">
        <v>731</v>
      </c>
      <c r="B202" s="147"/>
      <c r="E202" s="147"/>
      <c r="F202" s="140" t="str">
        <f t="shared" si="3"/>
        <v/>
      </c>
      <c r="G202" s="140" t="str">
        <f t="shared" si="4"/>
        <v/>
      </c>
    </row>
    <row r="203" spans="1:7">
      <c r="A203" s="126" t="s">
        <v>732</v>
      </c>
      <c r="B203" s="147"/>
      <c r="E203" s="147"/>
      <c r="F203" s="140" t="str">
        <f t="shared" si="3"/>
        <v/>
      </c>
      <c r="G203" s="140" t="str">
        <f t="shared" si="4"/>
        <v/>
      </c>
    </row>
    <row r="204" spans="1:7">
      <c r="A204" s="126" t="s">
        <v>733</v>
      </c>
      <c r="B204" s="147"/>
      <c r="E204" s="147"/>
      <c r="F204" s="140" t="str">
        <f t="shared" si="3"/>
        <v/>
      </c>
      <c r="G204" s="140" t="str">
        <f t="shared" si="4"/>
        <v/>
      </c>
    </row>
    <row r="205" spans="1:7">
      <c r="A205" s="126" t="s">
        <v>734</v>
      </c>
      <c r="B205" s="147"/>
      <c r="F205" s="140" t="str">
        <f t="shared" si="3"/>
        <v/>
      </c>
      <c r="G205" s="140" t="str">
        <f t="shared" si="4"/>
        <v/>
      </c>
    </row>
    <row r="206" spans="1:7">
      <c r="A206" s="126" t="s">
        <v>735</v>
      </c>
      <c r="B206" s="147"/>
      <c r="E206" s="142"/>
      <c r="F206" s="140" t="str">
        <f t="shared" si="3"/>
        <v/>
      </c>
      <c r="G206" s="140" t="str">
        <f t="shared" si="4"/>
        <v/>
      </c>
    </row>
    <row r="207" spans="1:7">
      <c r="A207" s="126" t="s">
        <v>736</v>
      </c>
      <c r="B207" s="147"/>
      <c r="E207" s="142"/>
      <c r="F207" s="140" t="str">
        <f t="shared" si="3"/>
        <v/>
      </c>
      <c r="G207" s="140" t="str">
        <f t="shared" si="4"/>
        <v/>
      </c>
    </row>
    <row r="208" spans="1:7">
      <c r="A208" s="126" t="s">
        <v>737</v>
      </c>
      <c r="B208" s="147"/>
      <c r="E208" s="142"/>
      <c r="F208" s="140" t="str">
        <f t="shared" si="3"/>
        <v/>
      </c>
      <c r="G208" s="140" t="str">
        <f t="shared" si="4"/>
        <v/>
      </c>
    </row>
    <row r="209" spans="1:7">
      <c r="A209" s="126" t="s">
        <v>738</v>
      </c>
      <c r="B209" s="147"/>
      <c r="E209" s="142"/>
      <c r="F209" s="140" t="str">
        <f t="shared" si="3"/>
        <v/>
      </c>
      <c r="G209" s="140" t="str">
        <f t="shared" si="4"/>
        <v/>
      </c>
    </row>
    <row r="210" spans="1:7">
      <c r="A210" s="126" t="s">
        <v>739</v>
      </c>
      <c r="B210" s="147"/>
      <c r="E210" s="142"/>
      <c r="F210" s="140" t="str">
        <f t="shared" si="3"/>
        <v/>
      </c>
      <c r="G210" s="140" t="str">
        <f t="shared" si="4"/>
        <v/>
      </c>
    </row>
    <row r="211" spans="1:7">
      <c r="A211" s="126" t="s">
        <v>740</v>
      </c>
      <c r="B211" s="147"/>
      <c r="E211" s="142"/>
      <c r="F211" s="140" t="str">
        <f t="shared" si="3"/>
        <v/>
      </c>
      <c r="G211" s="140" t="str">
        <f t="shared" si="4"/>
        <v/>
      </c>
    </row>
    <row r="212" spans="1:7">
      <c r="A212" s="126" t="s">
        <v>741</v>
      </c>
      <c r="B212" s="147"/>
      <c r="E212" s="142"/>
      <c r="F212" s="140" t="str">
        <f t="shared" si="3"/>
        <v/>
      </c>
      <c r="G212" s="140" t="str">
        <f t="shared" si="4"/>
        <v/>
      </c>
    </row>
    <row r="213" spans="1:7">
      <c r="A213" s="126" t="s">
        <v>742</v>
      </c>
      <c r="B213" s="147"/>
      <c r="E213" s="142"/>
      <c r="F213" s="140" t="str">
        <f t="shared" si="3"/>
        <v/>
      </c>
      <c r="G213" s="140" t="str">
        <f t="shared" si="4"/>
        <v/>
      </c>
    </row>
    <row r="214" spans="1:7">
      <c r="A214" s="126" t="s">
        <v>743</v>
      </c>
      <c r="B214" s="156" t="s">
        <v>123</v>
      </c>
      <c r="C214" s="607">
        <f>SUM(C190:C213)</f>
        <v>745.41540381000084</v>
      </c>
      <c r="D214" s="147">
        <f>SUM(D190:D213)</f>
        <v>6044</v>
      </c>
      <c r="E214" s="142"/>
      <c r="F214" s="157">
        <f>SUM(F190:F213)</f>
        <v>1.0000000000000002</v>
      </c>
      <c r="G214" s="157">
        <f>SUM(G190:G213)</f>
        <v>1.0000000000000002</v>
      </c>
    </row>
    <row r="215" spans="1:7" ht="15" customHeight="1">
      <c r="A215" s="137"/>
      <c r="B215" s="138" t="s">
        <v>744</v>
      </c>
      <c r="C215" s="137" t="s">
        <v>713</v>
      </c>
      <c r="D215" s="137" t="s">
        <v>714</v>
      </c>
      <c r="E215" s="144"/>
      <c r="F215" s="137" t="s">
        <v>541</v>
      </c>
      <c r="G215" s="137" t="s">
        <v>715</v>
      </c>
    </row>
    <row r="216" spans="1:7">
      <c r="A216" s="126" t="s">
        <v>745</v>
      </c>
      <c r="B216" s="126" t="s">
        <v>746</v>
      </c>
      <c r="C216" s="306">
        <f>'D2.Residential'!D51</f>
        <v>0.5750360039600787</v>
      </c>
      <c r="G216" s="126"/>
    </row>
    <row r="217" spans="1:7">
      <c r="G217" s="126"/>
    </row>
    <row r="218" spans="1:7">
      <c r="B218" s="147" t="s">
        <v>747</v>
      </c>
      <c r="G218" s="126"/>
    </row>
    <row r="219" spans="1:7">
      <c r="A219" s="126" t="s">
        <v>748</v>
      </c>
      <c r="B219" s="126" t="s">
        <v>749</v>
      </c>
      <c r="C219" s="305">
        <v>125.67517467</v>
      </c>
      <c r="D219" s="126">
        <v>1520</v>
      </c>
      <c r="F219" s="140">
        <f t="shared" ref="F219:F233" si="5">IF($C$227=0,"",IF(C219="[for completion]","",C219/$C$227))</f>
        <v>0.16859750151075981</v>
      </c>
      <c r="G219" s="140">
        <f t="shared" ref="G219:G233" si="6">IF($D$227=0,"",IF(D219="[for completion]","",D219/$D$227))</f>
        <v>0.25148908007941762</v>
      </c>
    </row>
    <row r="220" spans="1:7">
      <c r="A220" s="126" t="s">
        <v>750</v>
      </c>
      <c r="B220" s="126" t="s">
        <v>751</v>
      </c>
      <c r="C220" s="305">
        <v>103.79482444999989</v>
      </c>
      <c r="D220" s="126">
        <v>970</v>
      </c>
      <c r="F220" s="140">
        <f t="shared" si="5"/>
        <v>0.13924427093869984</v>
      </c>
      <c r="G220" s="140">
        <f t="shared" si="6"/>
        <v>0.16048974189278623</v>
      </c>
    </row>
    <row r="221" spans="1:7">
      <c r="A221" s="126" t="s">
        <v>752</v>
      </c>
      <c r="B221" s="126" t="s">
        <v>753</v>
      </c>
      <c r="C221" s="305">
        <v>139.94782987000011</v>
      </c>
      <c r="D221" s="126">
        <v>1117</v>
      </c>
      <c r="F221" s="140">
        <f t="shared" si="5"/>
        <v>0.18774475165752241</v>
      </c>
      <c r="G221" s="140">
        <f t="shared" si="6"/>
        <v>0.18481138318994045</v>
      </c>
    </row>
    <row r="222" spans="1:7">
      <c r="A222" s="126" t="s">
        <v>754</v>
      </c>
      <c r="B222" s="126" t="s">
        <v>755</v>
      </c>
      <c r="C222" s="305">
        <v>175.41169114999971</v>
      </c>
      <c r="D222" s="126">
        <v>1209</v>
      </c>
      <c r="F222" s="140">
        <f t="shared" si="5"/>
        <v>0.23532072218179007</v>
      </c>
      <c r="G222" s="140">
        <f t="shared" si="6"/>
        <v>0.2000330906684315</v>
      </c>
    </row>
    <row r="223" spans="1:7">
      <c r="A223" s="126" t="s">
        <v>756</v>
      </c>
      <c r="B223" s="126" t="s">
        <v>757</v>
      </c>
      <c r="C223" s="305">
        <v>159.01424552999976</v>
      </c>
      <c r="D223" s="126">
        <v>1003</v>
      </c>
      <c r="F223" s="140">
        <f t="shared" si="5"/>
        <v>0.2133229937525295</v>
      </c>
      <c r="G223" s="140">
        <f t="shared" si="6"/>
        <v>0.16594970218398411</v>
      </c>
    </row>
    <row r="224" spans="1:7">
      <c r="A224" s="126" t="s">
        <v>758</v>
      </c>
      <c r="B224" s="126" t="s">
        <v>759</v>
      </c>
      <c r="C224" s="305">
        <v>41.571638140000026</v>
      </c>
      <c r="D224" s="126">
        <v>225</v>
      </c>
      <c r="F224" s="140">
        <f t="shared" si="5"/>
        <v>5.5769759958698567E-2</v>
      </c>
      <c r="G224" s="140">
        <f t="shared" si="6"/>
        <v>3.7227001985440107E-2</v>
      </c>
    </row>
    <row r="225" spans="1:7">
      <c r="A225" s="126" t="s">
        <v>760</v>
      </c>
      <c r="B225" s="126" t="s">
        <v>761</v>
      </c>
      <c r="C225" s="305">
        <v>0</v>
      </c>
      <c r="D225" s="126">
        <v>0</v>
      </c>
      <c r="F225" s="140">
        <f t="shared" si="5"/>
        <v>0</v>
      </c>
      <c r="G225" s="140">
        <f t="shared" si="6"/>
        <v>0</v>
      </c>
    </row>
    <row r="226" spans="1:7">
      <c r="A226" s="126" t="s">
        <v>762</v>
      </c>
      <c r="B226" s="126" t="s">
        <v>763</v>
      </c>
      <c r="C226" s="305">
        <v>0</v>
      </c>
      <c r="D226" s="126">
        <v>0</v>
      </c>
      <c r="F226" s="140">
        <f t="shared" si="5"/>
        <v>0</v>
      </c>
      <c r="G226" s="140">
        <f t="shared" si="6"/>
        <v>0</v>
      </c>
    </row>
    <row r="227" spans="1:7">
      <c r="A227" s="126" t="s">
        <v>764</v>
      </c>
      <c r="B227" s="156" t="s">
        <v>123</v>
      </c>
      <c r="C227" s="305">
        <f>SUM(C219:C226)</f>
        <v>745.41540380999936</v>
      </c>
      <c r="D227" s="126">
        <f>SUM(D219:D226)</f>
        <v>6044</v>
      </c>
      <c r="F227" s="142">
        <f>SUM(F219:F226)</f>
        <v>1.0000000000000002</v>
      </c>
      <c r="G227" s="142">
        <f>SUM(G219:G226)</f>
        <v>1</v>
      </c>
    </row>
    <row r="228" spans="1:7" outlineLevel="1">
      <c r="A228" s="126" t="s">
        <v>765</v>
      </c>
      <c r="B228" s="143" t="s">
        <v>766</v>
      </c>
      <c r="F228" s="140">
        <f t="shared" si="5"/>
        <v>0</v>
      </c>
      <c r="G228" s="140">
        <f t="shared" si="6"/>
        <v>0</v>
      </c>
    </row>
    <row r="229" spans="1:7" outlineLevel="1">
      <c r="A229" s="126" t="s">
        <v>767</v>
      </c>
      <c r="B229" s="143" t="s">
        <v>768</v>
      </c>
      <c r="F229" s="140">
        <f t="shared" si="5"/>
        <v>0</v>
      </c>
      <c r="G229" s="140">
        <f t="shared" si="6"/>
        <v>0</v>
      </c>
    </row>
    <row r="230" spans="1:7" outlineLevel="1">
      <c r="A230" s="126" t="s">
        <v>769</v>
      </c>
      <c r="B230" s="143" t="s">
        <v>770</v>
      </c>
      <c r="F230" s="140">
        <f t="shared" si="5"/>
        <v>0</v>
      </c>
      <c r="G230" s="140">
        <f t="shared" si="6"/>
        <v>0</v>
      </c>
    </row>
    <row r="231" spans="1:7" outlineLevel="1">
      <c r="A231" s="126" t="s">
        <v>771</v>
      </c>
      <c r="B231" s="143" t="s">
        <v>772</v>
      </c>
      <c r="F231" s="140">
        <f t="shared" si="5"/>
        <v>0</v>
      </c>
      <c r="G231" s="140">
        <f t="shared" si="6"/>
        <v>0</v>
      </c>
    </row>
    <row r="232" spans="1:7" outlineLevel="1">
      <c r="A232" s="126" t="s">
        <v>773</v>
      </c>
      <c r="B232" s="143" t="s">
        <v>774</v>
      </c>
      <c r="F232" s="140">
        <f t="shared" si="5"/>
        <v>0</v>
      </c>
      <c r="G232" s="140">
        <f t="shared" si="6"/>
        <v>0</v>
      </c>
    </row>
    <row r="233" spans="1:7" outlineLevel="1">
      <c r="A233" s="126" t="s">
        <v>775</v>
      </c>
      <c r="B233" s="143" t="s">
        <v>776</v>
      </c>
      <c r="F233" s="140">
        <f t="shared" si="5"/>
        <v>0</v>
      </c>
      <c r="G233" s="140">
        <f t="shared" si="6"/>
        <v>0</v>
      </c>
    </row>
    <row r="234" spans="1:7" outlineLevel="1">
      <c r="A234" s="126" t="s">
        <v>777</v>
      </c>
      <c r="B234" s="143"/>
      <c r="F234" s="140"/>
      <c r="G234" s="140"/>
    </row>
    <row r="235" spans="1:7" outlineLevel="1">
      <c r="A235" s="126" t="s">
        <v>778</v>
      </c>
      <c r="B235" s="143"/>
      <c r="F235" s="140"/>
      <c r="G235" s="140"/>
    </row>
    <row r="236" spans="1:7" outlineLevel="1">
      <c r="A236" s="126" t="s">
        <v>779</v>
      </c>
      <c r="B236" s="143"/>
      <c r="F236" s="140"/>
      <c r="G236" s="140"/>
    </row>
    <row r="237" spans="1:7" ht="15" customHeight="1">
      <c r="A237" s="137"/>
      <c r="B237" s="138" t="s">
        <v>780</v>
      </c>
      <c r="C237" s="137" t="s">
        <v>713</v>
      </c>
      <c r="D237" s="137" t="s">
        <v>714</v>
      </c>
      <c r="E237" s="144"/>
      <c r="F237" s="137" t="s">
        <v>541</v>
      </c>
      <c r="G237" s="137" t="s">
        <v>715</v>
      </c>
    </row>
    <row r="238" spans="1:7">
      <c r="A238" s="126" t="s">
        <v>781</v>
      </c>
      <c r="B238" s="126" t="s">
        <v>746</v>
      </c>
      <c r="C238" s="161">
        <f>'D2.Residential'!D68</f>
        <v>0.56034086499974667</v>
      </c>
      <c r="G238" s="126"/>
    </row>
    <row r="239" spans="1:7">
      <c r="G239" s="126"/>
    </row>
    <row r="240" spans="1:7">
      <c r="B240" s="147" t="s">
        <v>747</v>
      </c>
      <c r="G240" s="126"/>
    </row>
    <row r="241" spans="1:7">
      <c r="A241" s="126" t="s">
        <v>782</v>
      </c>
      <c r="B241" s="126" t="s">
        <v>749</v>
      </c>
      <c r="C241" s="305">
        <f>'D2.Residential'!D71/1000000</f>
        <v>136.04438277000008</v>
      </c>
      <c r="D241" s="126">
        <f>'D2.Residential'!E71</f>
        <v>1617</v>
      </c>
      <c r="F241" s="140">
        <f>IF($C$249=0,"",IF(C241="[Mark as ND1 if not relevant]","",C241/$C$249))</f>
        <v>0.18250814522297779</v>
      </c>
      <c r="G241" s="140">
        <f>IF($D$249=0,"",IF(D241="[Mark as ND1 if not relevant]","",D241/$D$249))</f>
        <v>0.2675380542686962</v>
      </c>
    </row>
    <row r="242" spans="1:7">
      <c r="A242" s="126" t="s">
        <v>783</v>
      </c>
      <c r="B242" s="126" t="s">
        <v>751</v>
      </c>
      <c r="C242" s="305">
        <f>'D2.Residential'!D72/1000000</f>
        <v>108.91202116999997</v>
      </c>
      <c r="D242" s="126">
        <f>'D2.Residential'!E72</f>
        <v>1002</v>
      </c>
      <c r="F242" s="140">
        <f t="shared" ref="F242:F248" si="7">IF($C$249=0,"",IF(C242="[Mark as ND1 if not relevant]","",C242/$C$249))</f>
        <v>0.14610916357956125</v>
      </c>
      <c r="G242" s="140">
        <f t="shared" ref="G242:G248" si="8">IF($D$249=0,"",IF(D242="[Mark as ND1 if not relevant]","",D242/$D$249))</f>
        <v>0.1657842488418266</v>
      </c>
    </row>
    <row r="243" spans="1:7">
      <c r="A243" s="126" t="s">
        <v>784</v>
      </c>
      <c r="B243" s="126" t="s">
        <v>753</v>
      </c>
      <c r="C243" s="305">
        <f>'D2.Residential'!D73/1000000</f>
        <v>150.7504935700002</v>
      </c>
      <c r="D243" s="126">
        <f>'D2.Residential'!E73</f>
        <v>1178</v>
      </c>
      <c r="F243" s="140">
        <f t="shared" si="7"/>
        <v>0.20223689073163459</v>
      </c>
      <c r="G243" s="140">
        <f t="shared" si="8"/>
        <v>0.19490403706154863</v>
      </c>
    </row>
    <row r="244" spans="1:7">
      <c r="A244" s="126" t="s">
        <v>785</v>
      </c>
      <c r="B244" s="126" t="s">
        <v>755</v>
      </c>
      <c r="C244" s="305">
        <f>'D2.Residential'!D74/1000000</f>
        <v>194.77070760999965</v>
      </c>
      <c r="D244" s="126">
        <f>'D2.Residential'!E74</f>
        <v>1318</v>
      </c>
      <c r="F244" s="140">
        <f t="shared" si="7"/>
        <v>0.26129149815589947</v>
      </c>
      <c r="G244" s="140">
        <f t="shared" si="8"/>
        <v>0.21806750496360028</v>
      </c>
    </row>
    <row r="245" spans="1:7">
      <c r="A245" s="126" t="s">
        <v>786</v>
      </c>
      <c r="B245" s="126" t="s">
        <v>757</v>
      </c>
      <c r="C245" s="305">
        <f>'D2.Residential'!D75/1000000</f>
        <v>121.20156836999992</v>
      </c>
      <c r="D245" s="126">
        <f>'D2.Residential'!E75</f>
        <v>747</v>
      </c>
      <c r="F245" s="140">
        <f t="shared" si="7"/>
        <v>0.16259600720686634</v>
      </c>
      <c r="G245" s="140">
        <f t="shared" si="8"/>
        <v>0.12359364659166115</v>
      </c>
    </row>
    <row r="246" spans="1:7">
      <c r="A246" s="126" t="s">
        <v>787</v>
      </c>
      <c r="B246" s="126" t="s">
        <v>759</v>
      </c>
      <c r="C246" s="305">
        <f>'D2.Residential'!D76/1000000</f>
        <v>33.73623031999999</v>
      </c>
      <c r="D246" s="126">
        <f>'D2.Residential'!E76</f>
        <v>182</v>
      </c>
      <c r="F246" s="140">
        <f t="shared" si="7"/>
        <v>4.5258295103060515E-2</v>
      </c>
      <c r="G246" s="140">
        <f t="shared" si="8"/>
        <v>3.0112508272667107E-2</v>
      </c>
    </row>
    <row r="247" spans="1:7">
      <c r="A247" s="126" t="s">
        <v>788</v>
      </c>
      <c r="B247" s="126" t="s">
        <v>761</v>
      </c>
      <c r="C247" s="305">
        <f>'D2.Residential'!D77/1000000</f>
        <v>0</v>
      </c>
      <c r="D247" s="126">
        <f>'D2.Residential'!E77</f>
        <v>0</v>
      </c>
      <c r="F247" s="140">
        <f t="shared" si="7"/>
        <v>0</v>
      </c>
      <c r="G247" s="140">
        <f t="shared" si="8"/>
        <v>0</v>
      </c>
    </row>
    <row r="248" spans="1:7">
      <c r="A248" s="126" t="s">
        <v>789</v>
      </c>
      <c r="B248" s="126" t="s">
        <v>763</v>
      </c>
      <c r="C248" s="305">
        <f>'D2.Residential'!D78/1000000</f>
        <v>0</v>
      </c>
      <c r="D248" s="126">
        <f>'D2.Residential'!E78</f>
        <v>0</v>
      </c>
      <c r="F248" s="140">
        <f t="shared" si="7"/>
        <v>0</v>
      </c>
      <c r="G248" s="140">
        <f t="shared" si="8"/>
        <v>0</v>
      </c>
    </row>
    <row r="249" spans="1:7">
      <c r="A249" s="126" t="s">
        <v>790</v>
      </c>
      <c r="B249" s="156" t="s">
        <v>123</v>
      </c>
      <c r="C249" s="305">
        <f>SUM(C241:C248)</f>
        <v>745.41540380999982</v>
      </c>
      <c r="D249" s="126">
        <f>SUM(D241:D248)</f>
        <v>6044</v>
      </c>
      <c r="F249" s="142">
        <f>SUM(F241:F248)</f>
        <v>0.99999999999999989</v>
      </c>
      <c r="G249" s="142">
        <f>SUM(G241:G248)</f>
        <v>0.99999999999999989</v>
      </c>
    </row>
    <row r="250" spans="1:7" outlineLevel="1">
      <c r="A250" s="126" t="s">
        <v>791</v>
      </c>
      <c r="B250" s="143" t="s">
        <v>766</v>
      </c>
      <c r="F250" s="140">
        <f t="shared" ref="F250:F255" si="9">IF($C$249=0,"",IF(C250="[for completion]","",C250/$C$249))</f>
        <v>0</v>
      </c>
      <c r="G250" s="140">
        <f t="shared" ref="G250:G255" si="10">IF($D$249=0,"",IF(D250="[for completion]","",D250/$D$249))</f>
        <v>0</v>
      </c>
    </row>
    <row r="251" spans="1:7" outlineLevel="1">
      <c r="A251" s="126" t="s">
        <v>792</v>
      </c>
      <c r="B251" s="143" t="s">
        <v>768</v>
      </c>
      <c r="F251" s="140">
        <f t="shared" si="9"/>
        <v>0</v>
      </c>
      <c r="G251" s="140">
        <f t="shared" si="10"/>
        <v>0</v>
      </c>
    </row>
    <row r="252" spans="1:7" outlineLevel="1">
      <c r="A252" s="126" t="s">
        <v>793</v>
      </c>
      <c r="B252" s="143" t="s">
        <v>770</v>
      </c>
      <c r="F252" s="140">
        <f t="shared" si="9"/>
        <v>0</v>
      </c>
      <c r="G252" s="140">
        <f t="shared" si="10"/>
        <v>0</v>
      </c>
    </row>
    <row r="253" spans="1:7" outlineLevel="1">
      <c r="A253" s="126" t="s">
        <v>794</v>
      </c>
      <c r="B253" s="143" t="s">
        <v>772</v>
      </c>
      <c r="F253" s="140">
        <f t="shared" si="9"/>
        <v>0</v>
      </c>
      <c r="G253" s="140">
        <f t="shared" si="10"/>
        <v>0</v>
      </c>
    </row>
    <row r="254" spans="1:7" outlineLevel="1">
      <c r="A254" s="126" t="s">
        <v>795</v>
      </c>
      <c r="B254" s="143" t="s">
        <v>774</v>
      </c>
      <c r="F254" s="140">
        <f t="shared" si="9"/>
        <v>0</v>
      </c>
      <c r="G254" s="140">
        <f t="shared" si="10"/>
        <v>0</v>
      </c>
    </row>
    <row r="255" spans="1:7" outlineLevel="1">
      <c r="A255" s="126" t="s">
        <v>796</v>
      </c>
      <c r="B255" s="143" t="s">
        <v>776</v>
      </c>
      <c r="F255" s="140">
        <f t="shared" si="9"/>
        <v>0</v>
      </c>
      <c r="G255" s="140">
        <f t="shared" si="10"/>
        <v>0</v>
      </c>
    </row>
    <row r="256" spans="1:7" outlineLevel="1">
      <c r="A256" s="126" t="s">
        <v>797</v>
      </c>
      <c r="B256" s="143"/>
      <c r="F256" s="140"/>
      <c r="G256" s="140"/>
    </row>
    <row r="257" spans="1:14" outlineLevel="1">
      <c r="A257" s="126" t="s">
        <v>798</v>
      </c>
      <c r="B257" s="143"/>
      <c r="F257" s="140"/>
      <c r="G257" s="140"/>
    </row>
    <row r="258" spans="1:14" outlineLevel="1">
      <c r="A258" s="126" t="s">
        <v>799</v>
      </c>
      <c r="B258" s="143"/>
      <c r="F258" s="140"/>
      <c r="G258" s="140"/>
    </row>
    <row r="259" spans="1:14" ht="15" customHeight="1">
      <c r="A259" s="137"/>
      <c r="B259" s="138" t="s">
        <v>800</v>
      </c>
      <c r="C259" s="137" t="s">
        <v>541</v>
      </c>
      <c r="D259" s="137"/>
      <c r="E259" s="144"/>
      <c r="F259" s="137"/>
      <c r="G259" s="137"/>
    </row>
    <row r="260" spans="1:14">
      <c r="A260" s="126" t="s">
        <v>801</v>
      </c>
      <c r="B260" s="126" t="s">
        <v>802</v>
      </c>
      <c r="C260" s="142">
        <f>'D2.Residential'!C109</f>
        <v>0.957712502171428</v>
      </c>
      <c r="E260" s="142"/>
      <c r="F260" s="142"/>
      <c r="G260" s="142"/>
    </row>
    <row r="261" spans="1:14">
      <c r="A261" s="126" t="s">
        <v>803</v>
      </c>
      <c r="B261" s="126" t="s">
        <v>804</v>
      </c>
      <c r="C261" s="142">
        <f>'D2.Residential'!C110</f>
        <v>1.9116777500391161E-2</v>
      </c>
      <c r="E261" s="142"/>
      <c r="F261" s="142"/>
    </row>
    <row r="262" spans="1:14">
      <c r="A262" s="126" t="s">
        <v>805</v>
      </c>
      <c r="B262" s="126" t="s">
        <v>806</v>
      </c>
      <c r="C262" s="142">
        <f>'D2.Residential'!C111</f>
        <v>1.3469225479755643E-2</v>
      </c>
      <c r="E262" s="142"/>
      <c r="F262" s="142"/>
    </row>
    <row r="263" spans="1:14">
      <c r="A263" s="126" t="s">
        <v>807</v>
      </c>
      <c r="B263" s="147" t="s">
        <v>1547</v>
      </c>
      <c r="C263" s="142">
        <v>0</v>
      </c>
      <c r="D263" s="153"/>
      <c r="E263" s="153"/>
      <c r="F263" s="154"/>
      <c r="G263" s="154"/>
      <c r="H263" s="121"/>
      <c r="I263" s="126"/>
      <c r="J263" s="126"/>
      <c r="K263" s="126"/>
      <c r="L263" s="121"/>
      <c r="M263" s="121"/>
      <c r="N263" s="121"/>
    </row>
    <row r="264" spans="1:14">
      <c r="A264" s="126" t="s">
        <v>1555</v>
      </c>
      <c r="B264" s="126" t="s">
        <v>121</v>
      </c>
      <c r="C264" s="142">
        <f>'D2.Residential'!C112</f>
        <v>9.7014948484258588E-3</v>
      </c>
      <c r="E264" s="142"/>
      <c r="F264" s="142"/>
    </row>
    <row r="265" spans="1:14" outlineLevel="1">
      <c r="A265" s="126" t="s">
        <v>808</v>
      </c>
      <c r="B265" s="143" t="s">
        <v>809</v>
      </c>
      <c r="C265" s="142"/>
      <c r="E265" s="142"/>
      <c r="F265" s="142"/>
    </row>
    <row r="266" spans="1:14" outlineLevel="1">
      <c r="A266" s="126" t="s">
        <v>810</v>
      </c>
      <c r="B266" s="143" t="s">
        <v>811</v>
      </c>
      <c r="C266" s="163"/>
      <c r="E266" s="142"/>
      <c r="F266" s="142"/>
    </row>
    <row r="267" spans="1:14" outlineLevel="1">
      <c r="A267" s="126" t="s">
        <v>812</v>
      </c>
      <c r="B267" s="143" t="s">
        <v>813</v>
      </c>
      <c r="C267" s="142"/>
      <c r="E267" s="142"/>
      <c r="F267" s="142"/>
    </row>
    <row r="268" spans="1:14" outlineLevel="1">
      <c r="A268" s="126" t="s">
        <v>814</v>
      </c>
      <c r="B268" s="143" t="s">
        <v>815</v>
      </c>
      <c r="C268" s="142"/>
      <c r="E268" s="142"/>
      <c r="F268" s="142"/>
    </row>
    <row r="269" spans="1:14" outlineLevel="1">
      <c r="A269" s="126" t="s">
        <v>816</v>
      </c>
      <c r="B269" s="143" t="s">
        <v>817</v>
      </c>
      <c r="C269" s="142"/>
      <c r="E269" s="142"/>
      <c r="F269" s="142"/>
    </row>
    <row r="270" spans="1:14" outlineLevel="1">
      <c r="A270" s="126" t="s">
        <v>818</v>
      </c>
      <c r="B270" s="143" t="s">
        <v>125</v>
      </c>
      <c r="C270" s="142"/>
      <c r="E270" s="142"/>
      <c r="F270" s="142"/>
    </row>
    <row r="271" spans="1:14" outlineLevel="1">
      <c r="A271" s="126" t="s">
        <v>819</v>
      </c>
      <c r="B271" s="143" t="s">
        <v>125</v>
      </c>
      <c r="C271" s="142"/>
      <c r="E271" s="142"/>
      <c r="F271" s="142"/>
    </row>
    <row r="272" spans="1:14" outlineLevel="1">
      <c r="A272" s="126" t="s">
        <v>820</v>
      </c>
      <c r="B272" s="143" t="s">
        <v>125</v>
      </c>
      <c r="C272" s="142"/>
      <c r="E272" s="142"/>
      <c r="F272" s="142"/>
    </row>
    <row r="273" spans="1:7" outlineLevel="1">
      <c r="A273" s="126" t="s">
        <v>821</v>
      </c>
      <c r="B273" s="143" t="s">
        <v>125</v>
      </c>
      <c r="C273" s="142"/>
      <c r="E273" s="142"/>
      <c r="F273" s="142"/>
    </row>
    <row r="274" spans="1:7" outlineLevel="1">
      <c r="A274" s="126" t="s">
        <v>822</v>
      </c>
      <c r="B274" s="143" t="s">
        <v>125</v>
      </c>
      <c r="C274" s="142"/>
      <c r="E274" s="142"/>
      <c r="F274" s="142"/>
    </row>
    <row r="275" spans="1:7" outlineLevel="1">
      <c r="A275" s="126" t="s">
        <v>823</v>
      </c>
      <c r="B275" s="143" t="s">
        <v>125</v>
      </c>
      <c r="C275" s="142"/>
      <c r="E275" s="142"/>
      <c r="F275" s="142"/>
    </row>
    <row r="276" spans="1:7" ht="15" customHeight="1">
      <c r="A276" s="137"/>
      <c r="B276" s="138" t="s">
        <v>824</v>
      </c>
      <c r="C276" s="137" t="s">
        <v>541</v>
      </c>
      <c r="D276" s="137"/>
      <c r="E276" s="144"/>
      <c r="F276" s="137"/>
      <c r="G276" s="139"/>
    </row>
    <row r="277" spans="1:7">
      <c r="A277" s="126" t="s">
        <v>7</v>
      </c>
      <c r="B277" s="126" t="s">
        <v>1548</v>
      </c>
      <c r="C277" s="161">
        <f>'D2.Residential'!E87</f>
        <v>1</v>
      </c>
      <c r="E277" s="121"/>
      <c r="F277" s="121"/>
    </row>
    <row r="278" spans="1:7">
      <c r="A278" s="126" t="s">
        <v>825</v>
      </c>
      <c r="B278" s="126" t="s">
        <v>826</v>
      </c>
      <c r="C278" s="310">
        <f>'D2.Residential'!E91</f>
        <v>0</v>
      </c>
      <c r="E278" s="121"/>
      <c r="F278" s="121"/>
    </row>
    <row r="279" spans="1:7">
      <c r="A279" s="126" t="s">
        <v>827</v>
      </c>
      <c r="B279" s="126" t="s">
        <v>121</v>
      </c>
      <c r="C279" s="310">
        <f>'D2.Residential'!E92</f>
        <v>0</v>
      </c>
      <c r="E279" s="121"/>
      <c r="F279" s="121"/>
    </row>
    <row r="280" spans="1:7" outlineLevel="1">
      <c r="A280" s="126" t="s">
        <v>828</v>
      </c>
      <c r="C280" s="161"/>
      <c r="E280" s="121"/>
      <c r="F280" s="121"/>
    </row>
    <row r="281" spans="1:7" outlineLevel="1">
      <c r="A281" s="126" t="s">
        <v>829</v>
      </c>
      <c r="C281" s="161"/>
      <c r="E281" s="121"/>
      <c r="F281" s="121"/>
    </row>
    <row r="282" spans="1:7" outlineLevel="1">
      <c r="A282" s="126" t="s">
        <v>830</v>
      </c>
      <c r="C282" s="161"/>
      <c r="E282" s="121"/>
      <c r="F282" s="121"/>
    </row>
    <row r="283" spans="1:7" outlineLevel="1">
      <c r="A283" s="126" t="s">
        <v>831</v>
      </c>
      <c r="C283" s="161"/>
      <c r="E283" s="121"/>
      <c r="F283" s="121"/>
    </row>
    <row r="284" spans="1:7" outlineLevel="1">
      <c r="A284" s="126" t="s">
        <v>832</v>
      </c>
      <c r="C284" s="161"/>
      <c r="E284" s="121"/>
      <c r="F284" s="121"/>
    </row>
    <row r="285" spans="1:7" outlineLevel="1">
      <c r="A285" s="126" t="s">
        <v>833</v>
      </c>
      <c r="C285" s="161"/>
      <c r="E285" s="121"/>
      <c r="F285" s="121"/>
    </row>
    <row r="286" spans="1:7" ht="18.5">
      <c r="A286" s="150"/>
      <c r="B286" s="151" t="s">
        <v>834</v>
      </c>
      <c r="C286" s="150"/>
      <c r="D286" s="150"/>
      <c r="E286" s="150"/>
      <c r="F286" s="152"/>
      <c r="G286" s="152"/>
    </row>
    <row r="287" spans="1:7" ht="15" customHeight="1">
      <c r="A287" s="137"/>
      <c r="B287" s="138" t="s">
        <v>835</v>
      </c>
      <c r="C287" s="137" t="s">
        <v>713</v>
      </c>
      <c r="D287" s="137" t="s">
        <v>714</v>
      </c>
      <c r="E287" s="137"/>
      <c r="F287" s="137" t="s">
        <v>542</v>
      </c>
      <c r="G287" s="137" t="s">
        <v>715</v>
      </c>
    </row>
    <row r="288" spans="1:7">
      <c r="A288" s="126" t="s">
        <v>836</v>
      </c>
      <c r="B288" s="126" t="s">
        <v>717</v>
      </c>
      <c r="C288" s="126" t="s">
        <v>1371</v>
      </c>
      <c r="D288" s="153"/>
      <c r="E288" s="153"/>
      <c r="F288" s="154"/>
      <c r="G288" s="154"/>
    </row>
    <row r="289" spans="1:7">
      <c r="A289" s="153"/>
      <c r="D289" s="153"/>
      <c r="E289" s="153"/>
      <c r="F289" s="154"/>
      <c r="G289" s="154"/>
    </row>
    <row r="290" spans="1:7">
      <c r="B290" s="126" t="s">
        <v>718</v>
      </c>
      <c r="D290" s="153"/>
      <c r="E290" s="153"/>
      <c r="F290" s="154"/>
      <c r="G290" s="154"/>
    </row>
    <row r="291" spans="1:7">
      <c r="A291" s="126" t="s">
        <v>837</v>
      </c>
      <c r="B291" s="147" t="s">
        <v>635</v>
      </c>
      <c r="C291" s="126" t="s">
        <v>1371</v>
      </c>
      <c r="D291" s="126" t="s">
        <v>1371</v>
      </c>
      <c r="E291" s="153"/>
      <c r="F291" s="140" t="str">
        <f t="shared" ref="F291:F314" si="11">IF($C$315=0,"",IF(C291="[for completion]","",C291/$C$315))</f>
        <v/>
      </c>
      <c r="G291" s="140" t="str">
        <f t="shared" ref="G291:G314" si="12">IF($D$315=0,"",IF(D291="[for completion]","",D291/$D$315))</f>
        <v/>
      </c>
    </row>
    <row r="292" spans="1:7">
      <c r="A292" s="126" t="s">
        <v>838</v>
      </c>
      <c r="B292" s="147" t="s">
        <v>635</v>
      </c>
      <c r="C292" s="126" t="s">
        <v>1371</v>
      </c>
      <c r="D292" s="126" t="s">
        <v>1371</v>
      </c>
      <c r="E292" s="153"/>
      <c r="F292" s="140" t="str">
        <f t="shared" si="11"/>
        <v/>
      </c>
      <c r="G292" s="140" t="str">
        <f t="shared" si="12"/>
        <v/>
      </c>
    </row>
    <row r="293" spans="1:7">
      <c r="A293" s="126" t="s">
        <v>839</v>
      </c>
      <c r="B293" s="147" t="s">
        <v>635</v>
      </c>
      <c r="C293" s="126" t="s">
        <v>1371</v>
      </c>
      <c r="D293" s="126" t="s">
        <v>1371</v>
      </c>
      <c r="E293" s="153"/>
      <c r="F293" s="140" t="str">
        <f t="shared" si="11"/>
        <v/>
      </c>
      <c r="G293" s="140" t="str">
        <f t="shared" si="12"/>
        <v/>
      </c>
    </row>
    <row r="294" spans="1:7">
      <c r="A294" s="126" t="s">
        <v>840</v>
      </c>
      <c r="B294" s="147" t="s">
        <v>635</v>
      </c>
      <c r="C294" s="126" t="s">
        <v>1371</v>
      </c>
      <c r="D294" s="126" t="s">
        <v>1371</v>
      </c>
      <c r="E294" s="153"/>
      <c r="F294" s="140" t="str">
        <f t="shared" si="11"/>
        <v/>
      </c>
      <c r="G294" s="140" t="str">
        <f t="shared" si="12"/>
        <v/>
      </c>
    </row>
    <row r="295" spans="1:7">
      <c r="A295" s="126" t="s">
        <v>841</v>
      </c>
      <c r="B295" s="147" t="s">
        <v>635</v>
      </c>
      <c r="C295" s="126" t="s">
        <v>1371</v>
      </c>
      <c r="D295" s="126" t="s">
        <v>1371</v>
      </c>
      <c r="E295" s="153"/>
      <c r="F295" s="140" t="str">
        <f t="shared" si="11"/>
        <v/>
      </c>
      <c r="G295" s="140" t="str">
        <f t="shared" si="12"/>
        <v/>
      </c>
    </row>
    <row r="296" spans="1:7">
      <c r="A296" s="126" t="s">
        <v>842</v>
      </c>
      <c r="B296" s="147" t="s">
        <v>635</v>
      </c>
      <c r="C296" s="126" t="s">
        <v>1371</v>
      </c>
      <c r="D296" s="126" t="s">
        <v>1371</v>
      </c>
      <c r="E296" s="153"/>
      <c r="F296" s="140" t="str">
        <f t="shared" si="11"/>
        <v/>
      </c>
      <c r="G296" s="140" t="str">
        <f t="shared" si="12"/>
        <v/>
      </c>
    </row>
    <row r="297" spans="1:7">
      <c r="A297" s="126" t="s">
        <v>843</v>
      </c>
      <c r="B297" s="147" t="s">
        <v>635</v>
      </c>
      <c r="C297" s="126" t="s">
        <v>1371</v>
      </c>
      <c r="D297" s="126" t="s">
        <v>1371</v>
      </c>
      <c r="E297" s="153"/>
      <c r="F297" s="140" t="str">
        <f t="shared" si="11"/>
        <v/>
      </c>
      <c r="G297" s="140" t="str">
        <f t="shared" si="12"/>
        <v/>
      </c>
    </row>
    <row r="298" spans="1:7">
      <c r="A298" s="126" t="s">
        <v>844</v>
      </c>
      <c r="B298" s="147" t="s">
        <v>635</v>
      </c>
      <c r="C298" s="126" t="s">
        <v>1371</v>
      </c>
      <c r="D298" s="126" t="s">
        <v>1371</v>
      </c>
      <c r="E298" s="153"/>
      <c r="F298" s="140" t="str">
        <f t="shared" si="11"/>
        <v/>
      </c>
      <c r="G298" s="140" t="str">
        <f t="shared" si="12"/>
        <v/>
      </c>
    </row>
    <row r="299" spans="1:7">
      <c r="A299" s="126" t="s">
        <v>845</v>
      </c>
      <c r="B299" s="147" t="s">
        <v>635</v>
      </c>
      <c r="C299" s="126" t="s">
        <v>1371</v>
      </c>
      <c r="D299" s="126" t="s">
        <v>1371</v>
      </c>
      <c r="E299" s="153"/>
      <c r="F299" s="140" t="str">
        <f t="shared" si="11"/>
        <v/>
      </c>
      <c r="G299" s="140" t="str">
        <f t="shared" si="12"/>
        <v/>
      </c>
    </row>
    <row r="300" spans="1:7">
      <c r="A300" s="126" t="s">
        <v>846</v>
      </c>
      <c r="B300" s="147" t="s">
        <v>635</v>
      </c>
      <c r="C300" s="126" t="s">
        <v>1371</v>
      </c>
      <c r="D300" s="126" t="s">
        <v>1371</v>
      </c>
      <c r="E300" s="147"/>
      <c r="F300" s="140" t="str">
        <f t="shared" si="11"/>
        <v/>
      </c>
      <c r="G300" s="140" t="str">
        <f t="shared" si="12"/>
        <v/>
      </c>
    </row>
    <row r="301" spans="1:7">
      <c r="A301" s="126" t="s">
        <v>847</v>
      </c>
      <c r="B301" s="147" t="s">
        <v>635</v>
      </c>
      <c r="C301" s="126" t="s">
        <v>1371</v>
      </c>
      <c r="D301" s="126" t="s">
        <v>1371</v>
      </c>
      <c r="E301" s="147"/>
      <c r="F301" s="140" t="str">
        <f t="shared" si="11"/>
        <v/>
      </c>
      <c r="G301" s="140" t="str">
        <f t="shared" si="12"/>
        <v/>
      </c>
    </row>
    <row r="302" spans="1:7">
      <c r="A302" s="126" t="s">
        <v>848</v>
      </c>
      <c r="B302" s="147" t="s">
        <v>635</v>
      </c>
      <c r="C302" s="126" t="s">
        <v>1371</v>
      </c>
      <c r="D302" s="126" t="s">
        <v>1371</v>
      </c>
      <c r="E302" s="147"/>
      <c r="F302" s="140" t="str">
        <f t="shared" si="11"/>
        <v/>
      </c>
      <c r="G302" s="140" t="str">
        <f t="shared" si="12"/>
        <v/>
      </c>
    </row>
    <row r="303" spans="1:7">
      <c r="A303" s="126" t="s">
        <v>849</v>
      </c>
      <c r="B303" s="147" t="s">
        <v>635</v>
      </c>
      <c r="C303" s="126" t="s">
        <v>1371</v>
      </c>
      <c r="D303" s="126" t="s">
        <v>1371</v>
      </c>
      <c r="E303" s="147"/>
      <c r="F303" s="140" t="str">
        <f t="shared" si="11"/>
        <v/>
      </c>
      <c r="G303" s="140" t="str">
        <f t="shared" si="12"/>
        <v/>
      </c>
    </row>
    <row r="304" spans="1:7">
      <c r="A304" s="126" t="s">
        <v>850</v>
      </c>
      <c r="B304" s="147" t="s">
        <v>635</v>
      </c>
      <c r="C304" s="126" t="s">
        <v>1371</v>
      </c>
      <c r="D304" s="126" t="s">
        <v>1371</v>
      </c>
      <c r="E304" s="147"/>
      <c r="F304" s="140" t="str">
        <f t="shared" si="11"/>
        <v/>
      </c>
      <c r="G304" s="140" t="str">
        <f t="shared" si="12"/>
        <v/>
      </c>
    </row>
    <row r="305" spans="1:7">
      <c r="A305" s="126" t="s">
        <v>851</v>
      </c>
      <c r="B305" s="147" t="s">
        <v>635</v>
      </c>
      <c r="C305" s="126" t="s">
        <v>1371</v>
      </c>
      <c r="D305" s="126" t="s">
        <v>1371</v>
      </c>
      <c r="E305" s="147"/>
      <c r="F305" s="140" t="str">
        <f t="shared" si="11"/>
        <v/>
      </c>
      <c r="G305" s="140" t="str">
        <f t="shared" si="12"/>
        <v/>
      </c>
    </row>
    <row r="306" spans="1:7">
      <c r="A306" s="126" t="s">
        <v>852</v>
      </c>
      <c r="B306" s="147" t="s">
        <v>635</v>
      </c>
      <c r="C306" s="126" t="s">
        <v>1371</v>
      </c>
      <c r="D306" s="126" t="s">
        <v>1371</v>
      </c>
      <c r="F306" s="140" t="str">
        <f t="shared" si="11"/>
        <v/>
      </c>
      <c r="G306" s="140" t="str">
        <f t="shared" si="12"/>
        <v/>
      </c>
    </row>
    <row r="307" spans="1:7">
      <c r="A307" s="126" t="s">
        <v>853</v>
      </c>
      <c r="B307" s="147" t="s">
        <v>635</v>
      </c>
      <c r="C307" s="126" t="s">
        <v>1371</v>
      </c>
      <c r="D307" s="126" t="s">
        <v>1371</v>
      </c>
      <c r="E307" s="142"/>
      <c r="F307" s="140" t="str">
        <f t="shared" si="11"/>
        <v/>
      </c>
      <c r="G307" s="140" t="str">
        <f t="shared" si="12"/>
        <v/>
      </c>
    </row>
    <row r="308" spans="1:7">
      <c r="A308" s="126" t="s">
        <v>854</v>
      </c>
      <c r="B308" s="147" t="s">
        <v>635</v>
      </c>
      <c r="C308" s="126" t="s">
        <v>1371</v>
      </c>
      <c r="D308" s="126" t="s">
        <v>1371</v>
      </c>
      <c r="E308" s="142"/>
      <c r="F308" s="140" t="str">
        <f t="shared" si="11"/>
        <v/>
      </c>
      <c r="G308" s="140" t="str">
        <f t="shared" si="12"/>
        <v/>
      </c>
    </row>
    <row r="309" spans="1:7">
      <c r="A309" s="126" t="s">
        <v>855</v>
      </c>
      <c r="B309" s="147" t="s">
        <v>635</v>
      </c>
      <c r="C309" s="126" t="s">
        <v>1371</v>
      </c>
      <c r="D309" s="126" t="s">
        <v>1371</v>
      </c>
      <c r="E309" s="142"/>
      <c r="F309" s="140" t="str">
        <f t="shared" si="11"/>
        <v/>
      </c>
      <c r="G309" s="140" t="str">
        <f t="shared" si="12"/>
        <v/>
      </c>
    </row>
    <row r="310" spans="1:7">
      <c r="A310" s="126" t="s">
        <v>856</v>
      </c>
      <c r="B310" s="147" t="s">
        <v>635</v>
      </c>
      <c r="C310" s="126" t="s">
        <v>1371</v>
      </c>
      <c r="D310" s="126" t="s">
        <v>1371</v>
      </c>
      <c r="E310" s="142"/>
      <c r="F310" s="140" t="str">
        <f t="shared" si="11"/>
        <v/>
      </c>
      <c r="G310" s="140" t="str">
        <f t="shared" si="12"/>
        <v/>
      </c>
    </row>
    <row r="311" spans="1:7">
      <c r="A311" s="126" t="s">
        <v>857</v>
      </c>
      <c r="B311" s="147" t="s">
        <v>635</v>
      </c>
      <c r="C311" s="126" t="s">
        <v>1371</v>
      </c>
      <c r="D311" s="126" t="s">
        <v>1371</v>
      </c>
      <c r="E311" s="142"/>
      <c r="F311" s="140" t="str">
        <f t="shared" si="11"/>
        <v/>
      </c>
      <c r="G311" s="140" t="str">
        <f t="shared" si="12"/>
        <v/>
      </c>
    </row>
    <row r="312" spans="1:7">
      <c r="A312" s="126" t="s">
        <v>858</v>
      </c>
      <c r="B312" s="147" t="s">
        <v>635</v>
      </c>
      <c r="C312" s="126" t="s">
        <v>1371</v>
      </c>
      <c r="D312" s="126" t="s">
        <v>1371</v>
      </c>
      <c r="E312" s="142"/>
      <c r="F312" s="140" t="str">
        <f t="shared" si="11"/>
        <v/>
      </c>
      <c r="G312" s="140" t="str">
        <f t="shared" si="12"/>
        <v/>
      </c>
    </row>
    <row r="313" spans="1:7">
      <c r="A313" s="126" t="s">
        <v>859</v>
      </c>
      <c r="B313" s="147" t="s">
        <v>635</v>
      </c>
      <c r="C313" s="126" t="s">
        <v>1371</v>
      </c>
      <c r="D313" s="126" t="s">
        <v>1371</v>
      </c>
      <c r="E313" s="142"/>
      <c r="F313" s="140" t="str">
        <f t="shared" si="11"/>
        <v/>
      </c>
      <c r="G313" s="140" t="str">
        <f t="shared" si="12"/>
        <v/>
      </c>
    </row>
    <row r="314" spans="1:7">
      <c r="A314" s="126" t="s">
        <v>860</v>
      </c>
      <c r="B314" s="147" t="s">
        <v>635</v>
      </c>
      <c r="C314" s="126" t="s">
        <v>1371</v>
      </c>
      <c r="D314" s="126" t="s">
        <v>1371</v>
      </c>
      <c r="E314" s="142"/>
      <c r="F314" s="140" t="str">
        <f t="shared" si="11"/>
        <v/>
      </c>
      <c r="G314" s="140" t="str">
        <f t="shared" si="12"/>
        <v/>
      </c>
    </row>
    <row r="315" spans="1:7">
      <c r="A315" s="126" t="s">
        <v>861</v>
      </c>
      <c r="B315" s="156" t="s">
        <v>123</v>
      </c>
      <c r="C315" s="147">
        <f>SUM(C291:C314)</f>
        <v>0</v>
      </c>
      <c r="D315" s="147">
        <f>SUM(D291:D314)</f>
        <v>0</v>
      </c>
      <c r="E315" s="142"/>
      <c r="F315" s="157">
        <f>SUM(F291:F314)</f>
        <v>0</v>
      </c>
      <c r="G315" s="157">
        <f>SUM(G291:G314)</f>
        <v>0</v>
      </c>
    </row>
    <row r="316" spans="1:7" ht="15" customHeight="1">
      <c r="A316" s="137"/>
      <c r="B316" s="138" t="s">
        <v>862</v>
      </c>
      <c r="C316" s="137" t="s">
        <v>713</v>
      </c>
      <c r="D316" s="137" t="s">
        <v>714</v>
      </c>
      <c r="E316" s="137"/>
      <c r="F316" s="137" t="s">
        <v>542</v>
      </c>
      <c r="G316" s="137" t="s">
        <v>715</v>
      </c>
    </row>
    <row r="317" spans="1:7">
      <c r="A317" s="126" t="s">
        <v>863</v>
      </c>
      <c r="B317" s="126" t="s">
        <v>746</v>
      </c>
      <c r="C317" s="161" t="s">
        <v>1371</v>
      </c>
      <c r="G317" s="126"/>
    </row>
    <row r="318" spans="1:7">
      <c r="G318" s="126"/>
    </row>
    <row r="319" spans="1:7">
      <c r="B319" s="147" t="s">
        <v>747</v>
      </c>
      <c r="G319" s="126"/>
    </row>
    <row r="320" spans="1:7">
      <c r="A320" s="126" t="s">
        <v>864</v>
      </c>
      <c r="B320" s="126" t="s">
        <v>749</v>
      </c>
      <c r="C320" s="126" t="s">
        <v>1371</v>
      </c>
      <c r="D320" s="126" t="s">
        <v>1371</v>
      </c>
      <c r="F320" s="140" t="str">
        <f>IF($C$328=0,"",IF(C320="[for completion]","",C320/$C$328))</f>
        <v/>
      </c>
      <c r="G320" s="140" t="str">
        <f>IF($D$328=0,"",IF(D320="[for completion]","",D320/$D$328))</f>
        <v/>
      </c>
    </row>
    <row r="321" spans="1:7">
      <c r="A321" s="126" t="s">
        <v>865</v>
      </c>
      <c r="B321" s="126" t="s">
        <v>751</v>
      </c>
      <c r="C321" s="126" t="s">
        <v>1371</v>
      </c>
      <c r="D321" s="126" t="s">
        <v>1371</v>
      </c>
      <c r="F321" s="140" t="str">
        <f t="shared" ref="F321:F334" si="13">IF($C$328=0,"",IF(C321="[for completion]","",C321/$C$328))</f>
        <v/>
      </c>
      <c r="G321" s="140" t="str">
        <f t="shared" ref="G321:G334" si="14">IF($D$328=0,"",IF(D321="[for completion]","",D321/$D$328))</f>
        <v/>
      </c>
    </row>
    <row r="322" spans="1:7">
      <c r="A322" s="126" t="s">
        <v>866</v>
      </c>
      <c r="B322" s="126" t="s">
        <v>753</v>
      </c>
      <c r="C322" s="126" t="s">
        <v>1371</v>
      </c>
      <c r="D322" s="126" t="s">
        <v>1371</v>
      </c>
      <c r="F322" s="140" t="str">
        <f t="shared" si="13"/>
        <v/>
      </c>
      <c r="G322" s="140" t="str">
        <f t="shared" si="14"/>
        <v/>
      </c>
    </row>
    <row r="323" spans="1:7">
      <c r="A323" s="126" t="s">
        <v>867</v>
      </c>
      <c r="B323" s="126" t="s">
        <v>755</v>
      </c>
      <c r="C323" s="126" t="s">
        <v>1371</v>
      </c>
      <c r="D323" s="126" t="s">
        <v>1371</v>
      </c>
      <c r="F323" s="140" t="str">
        <f t="shared" si="13"/>
        <v/>
      </c>
      <c r="G323" s="140" t="str">
        <f t="shared" si="14"/>
        <v/>
      </c>
    </row>
    <row r="324" spans="1:7">
      <c r="A324" s="126" t="s">
        <v>868</v>
      </c>
      <c r="B324" s="126" t="s">
        <v>757</v>
      </c>
      <c r="C324" s="126" t="s">
        <v>1371</v>
      </c>
      <c r="D324" s="126" t="s">
        <v>1371</v>
      </c>
      <c r="F324" s="140" t="str">
        <f t="shared" si="13"/>
        <v/>
      </c>
      <c r="G324" s="140" t="str">
        <f t="shared" si="14"/>
        <v/>
      </c>
    </row>
    <row r="325" spans="1:7">
      <c r="A325" s="126" t="s">
        <v>869</v>
      </c>
      <c r="B325" s="126" t="s">
        <v>759</v>
      </c>
      <c r="C325" s="126" t="s">
        <v>1371</v>
      </c>
      <c r="D325" s="126" t="s">
        <v>1371</v>
      </c>
      <c r="F325" s="140" t="str">
        <f t="shared" si="13"/>
        <v/>
      </c>
      <c r="G325" s="140" t="str">
        <f t="shared" si="14"/>
        <v/>
      </c>
    </row>
    <row r="326" spans="1:7">
      <c r="A326" s="126" t="s">
        <v>870</v>
      </c>
      <c r="B326" s="126" t="s">
        <v>761</v>
      </c>
      <c r="C326" s="126" t="s">
        <v>1371</v>
      </c>
      <c r="D326" s="126" t="s">
        <v>1371</v>
      </c>
      <c r="F326" s="140" t="str">
        <f t="shared" si="13"/>
        <v/>
      </c>
      <c r="G326" s="140" t="str">
        <f t="shared" si="14"/>
        <v/>
      </c>
    </row>
    <row r="327" spans="1:7">
      <c r="A327" s="126" t="s">
        <v>871</v>
      </c>
      <c r="B327" s="126" t="s">
        <v>763</v>
      </c>
      <c r="C327" s="126" t="s">
        <v>1371</v>
      </c>
      <c r="D327" s="126" t="s">
        <v>1371</v>
      </c>
      <c r="F327" s="140" t="str">
        <f t="shared" si="13"/>
        <v/>
      </c>
      <c r="G327" s="140" t="str">
        <f t="shared" si="14"/>
        <v/>
      </c>
    </row>
    <row r="328" spans="1:7">
      <c r="A328" s="126" t="s">
        <v>872</v>
      </c>
      <c r="B328" s="156" t="s">
        <v>123</v>
      </c>
      <c r="C328" s="126">
        <f>SUM(C320:C327)</f>
        <v>0</v>
      </c>
      <c r="D328" s="126">
        <f>SUM(D320:D327)</f>
        <v>0</v>
      </c>
      <c r="F328" s="142">
        <f>SUM(F320:F327)</f>
        <v>0</v>
      </c>
      <c r="G328" s="142">
        <f>SUM(G320:G327)</f>
        <v>0</v>
      </c>
    </row>
    <row r="329" spans="1:7" outlineLevel="1">
      <c r="A329" s="126" t="s">
        <v>873</v>
      </c>
      <c r="B329" s="143" t="s">
        <v>766</v>
      </c>
      <c r="F329" s="140" t="str">
        <f t="shared" si="13"/>
        <v/>
      </c>
      <c r="G329" s="140" t="str">
        <f t="shared" si="14"/>
        <v/>
      </c>
    </row>
    <row r="330" spans="1:7" outlineLevel="1">
      <c r="A330" s="126" t="s">
        <v>874</v>
      </c>
      <c r="B330" s="143" t="s">
        <v>768</v>
      </c>
      <c r="F330" s="140" t="str">
        <f t="shared" si="13"/>
        <v/>
      </c>
      <c r="G330" s="140" t="str">
        <f t="shared" si="14"/>
        <v/>
      </c>
    </row>
    <row r="331" spans="1:7" outlineLevel="1">
      <c r="A331" s="126" t="s">
        <v>875</v>
      </c>
      <c r="B331" s="143" t="s">
        <v>770</v>
      </c>
      <c r="F331" s="140" t="str">
        <f t="shared" si="13"/>
        <v/>
      </c>
      <c r="G331" s="140" t="str">
        <f t="shared" si="14"/>
        <v/>
      </c>
    </row>
    <row r="332" spans="1:7" outlineLevel="1">
      <c r="A332" s="126" t="s">
        <v>876</v>
      </c>
      <c r="B332" s="143" t="s">
        <v>772</v>
      </c>
      <c r="F332" s="140" t="str">
        <f t="shared" si="13"/>
        <v/>
      </c>
      <c r="G332" s="140" t="str">
        <f t="shared" si="14"/>
        <v/>
      </c>
    </row>
    <row r="333" spans="1:7" outlineLevel="1">
      <c r="A333" s="126" t="s">
        <v>877</v>
      </c>
      <c r="B333" s="143" t="s">
        <v>774</v>
      </c>
      <c r="F333" s="140" t="str">
        <f t="shared" si="13"/>
        <v/>
      </c>
      <c r="G333" s="140" t="str">
        <f t="shared" si="14"/>
        <v/>
      </c>
    </row>
    <row r="334" spans="1:7" outlineLevel="1">
      <c r="A334" s="126" t="s">
        <v>878</v>
      </c>
      <c r="B334" s="143" t="s">
        <v>776</v>
      </c>
      <c r="F334" s="140" t="str">
        <f t="shared" si="13"/>
        <v/>
      </c>
      <c r="G334" s="140" t="str">
        <f t="shared" si="14"/>
        <v/>
      </c>
    </row>
    <row r="335" spans="1:7" outlineLevel="1">
      <c r="A335" s="126" t="s">
        <v>879</v>
      </c>
      <c r="B335" s="143"/>
      <c r="F335" s="140"/>
      <c r="G335" s="140"/>
    </row>
    <row r="336" spans="1:7" outlineLevel="1">
      <c r="A336" s="126" t="s">
        <v>880</v>
      </c>
      <c r="B336" s="143"/>
      <c r="F336" s="140"/>
      <c r="G336" s="140"/>
    </row>
    <row r="337" spans="1:7" outlineLevel="1">
      <c r="A337" s="126" t="s">
        <v>881</v>
      </c>
      <c r="B337" s="143"/>
      <c r="F337" s="142"/>
      <c r="G337" s="142"/>
    </row>
    <row r="338" spans="1:7" ht="15" customHeight="1">
      <c r="A338" s="137"/>
      <c r="B338" s="138" t="s">
        <v>882</v>
      </c>
      <c r="C338" s="137" t="s">
        <v>713</v>
      </c>
      <c r="D338" s="137" t="s">
        <v>714</v>
      </c>
      <c r="E338" s="137"/>
      <c r="F338" s="137" t="s">
        <v>542</v>
      </c>
      <c r="G338" s="137" t="s">
        <v>715</v>
      </c>
    </row>
    <row r="339" spans="1:7">
      <c r="A339" s="126" t="s">
        <v>883</v>
      </c>
      <c r="B339" s="126" t="s">
        <v>746</v>
      </c>
      <c r="C339" s="161" t="s">
        <v>1371</v>
      </c>
      <c r="G339" s="126"/>
    </row>
    <row r="340" spans="1:7">
      <c r="G340" s="126"/>
    </row>
    <row r="341" spans="1:7">
      <c r="B341" s="147" t="s">
        <v>747</v>
      </c>
      <c r="G341" s="126"/>
    </row>
    <row r="342" spans="1:7">
      <c r="A342" s="126" t="s">
        <v>884</v>
      </c>
      <c r="B342" s="126" t="s">
        <v>749</v>
      </c>
      <c r="C342" s="126" t="s">
        <v>1371</v>
      </c>
      <c r="D342" s="126" t="s">
        <v>1371</v>
      </c>
      <c r="F342" s="140" t="str">
        <f>IF($C$350=0,"",IF(C342="[Mark as ND1 if not relevant]","",C342/$C$350))</f>
        <v/>
      </c>
      <c r="G342" s="140" t="str">
        <f>IF($D$350=0,"",IF(D342="[Mark as ND1 if not relevant]","",D342/$D$350))</f>
        <v/>
      </c>
    </row>
    <row r="343" spans="1:7">
      <c r="A343" s="126" t="s">
        <v>885</v>
      </c>
      <c r="B343" s="126" t="s">
        <v>751</v>
      </c>
      <c r="C343" s="126" t="s">
        <v>1371</v>
      </c>
      <c r="D343" s="126" t="s">
        <v>1371</v>
      </c>
      <c r="F343" s="140" t="str">
        <f t="shared" ref="F343:F349" si="15">IF($C$350=0,"",IF(C343="[Mark as ND1 if not relevant]","",C343/$C$350))</f>
        <v/>
      </c>
      <c r="G343" s="140" t="str">
        <f t="shared" ref="G343:G349" si="16">IF($D$350=0,"",IF(D343="[Mark as ND1 if not relevant]","",D343/$D$350))</f>
        <v/>
      </c>
    </row>
    <row r="344" spans="1:7">
      <c r="A344" s="126" t="s">
        <v>886</v>
      </c>
      <c r="B344" s="126" t="s">
        <v>753</v>
      </c>
      <c r="C344" s="126" t="s">
        <v>1371</v>
      </c>
      <c r="D344" s="126" t="s">
        <v>1371</v>
      </c>
      <c r="F344" s="140" t="str">
        <f t="shared" si="15"/>
        <v/>
      </c>
      <c r="G344" s="140" t="str">
        <f t="shared" si="16"/>
        <v/>
      </c>
    </row>
    <row r="345" spans="1:7">
      <c r="A345" s="126" t="s">
        <v>887</v>
      </c>
      <c r="B345" s="126" t="s">
        <v>755</v>
      </c>
      <c r="C345" s="126" t="s">
        <v>1371</v>
      </c>
      <c r="D345" s="126" t="s">
        <v>1371</v>
      </c>
      <c r="F345" s="140" t="str">
        <f t="shared" si="15"/>
        <v/>
      </c>
      <c r="G345" s="140" t="str">
        <f t="shared" si="16"/>
        <v/>
      </c>
    </row>
    <row r="346" spans="1:7">
      <c r="A346" s="126" t="s">
        <v>888</v>
      </c>
      <c r="B346" s="126" t="s">
        <v>757</v>
      </c>
      <c r="C346" s="126" t="s">
        <v>1371</v>
      </c>
      <c r="D346" s="126" t="s">
        <v>1371</v>
      </c>
      <c r="F346" s="140" t="str">
        <f t="shared" si="15"/>
        <v/>
      </c>
      <c r="G346" s="140" t="str">
        <f t="shared" si="16"/>
        <v/>
      </c>
    </row>
    <row r="347" spans="1:7">
      <c r="A347" s="126" t="s">
        <v>889</v>
      </c>
      <c r="B347" s="126" t="s">
        <v>759</v>
      </c>
      <c r="C347" s="126" t="s">
        <v>1371</v>
      </c>
      <c r="D347" s="126" t="s">
        <v>1371</v>
      </c>
      <c r="F347" s="140" t="str">
        <f t="shared" si="15"/>
        <v/>
      </c>
      <c r="G347" s="140" t="str">
        <f t="shared" si="16"/>
        <v/>
      </c>
    </row>
    <row r="348" spans="1:7">
      <c r="A348" s="126" t="s">
        <v>890</v>
      </c>
      <c r="B348" s="126" t="s">
        <v>761</v>
      </c>
      <c r="C348" s="126" t="s">
        <v>1371</v>
      </c>
      <c r="D348" s="126" t="s">
        <v>1371</v>
      </c>
      <c r="F348" s="140" t="str">
        <f t="shared" si="15"/>
        <v/>
      </c>
      <c r="G348" s="140" t="str">
        <f t="shared" si="16"/>
        <v/>
      </c>
    </row>
    <row r="349" spans="1:7">
      <c r="A349" s="126" t="s">
        <v>891</v>
      </c>
      <c r="B349" s="126" t="s">
        <v>763</v>
      </c>
      <c r="C349" s="126" t="s">
        <v>1371</v>
      </c>
      <c r="D349" s="126" t="s">
        <v>1371</v>
      </c>
      <c r="F349" s="140" t="str">
        <f t="shared" si="15"/>
        <v/>
      </c>
      <c r="G349" s="140" t="str">
        <f t="shared" si="16"/>
        <v/>
      </c>
    </row>
    <row r="350" spans="1:7">
      <c r="A350" s="126" t="s">
        <v>892</v>
      </c>
      <c r="B350" s="156" t="s">
        <v>123</v>
      </c>
      <c r="C350" s="126">
        <f>SUM(C342:C349)</f>
        <v>0</v>
      </c>
      <c r="D350" s="126">
        <f>SUM(D342:D349)</f>
        <v>0</v>
      </c>
      <c r="F350" s="142">
        <f>SUM(F342:F349)</f>
        <v>0</v>
      </c>
      <c r="G350" s="142">
        <f>SUM(G342:G349)</f>
        <v>0</v>
      </c>
    </row>
    <row r="351" spans="1:7" outlineLevel="1">
      <c r="A351" s="126" t="s">
        <v>893</v>
      </c>
      <c r="B351" s="143" t="s">
        <v>766</v>
      </c>
      <c r="F351" s="140" t="str">
        <f t="shared" ref="F351:F356" si="17">IF($C$350=0,"",IF(C351="[for completion]","",C351/$C$350))</f>
        <v/>
      </c>
      <c r="G351" s="140" t="str">
        <f t="shared" ref="G351:G356" si="18">IF($D$350=0,"",IF(D351="[for completion]","",D351/$D$350))</f>
        <v/>
      </c>
    </row>
    <row r="352" spans="1:7" outlineLevel="1">
      <c r="A352" s="126" t="s">
        <v>894</v>
      </c>
      <c r="B352" s="143" t="s">
        <v>768</v>
      </c>
      <c r="F352" s="140" t="str">
        <f t="shared" si="17"/>
        <v/>
      </c>
      <c r="G352" s="140" t="str">
        <f t="shared" si="18"/>
        <v/>
      </c>
    </row>
    <row r="353" spans="1:7" outlineLevel="1">
      <c r="A353" s="126" t="s">
        <v>895</v>
      </c>
      <c r="B353" s="143" t="s">
        <v>770</v>
      </c>
      <c r="F353" s="140" t="str">
        <f t="shared" si="17"/>
        <v/>
      </c>
      <c r="G353" s="140" t="str">
        <f t="shared" si="18"/>
        <v/>
      </c>
    </row>
    <row r="354" spans="1:7" outlineLevel="1">
      <c r="A354" s="126" t="s">
        <v>896</v>
      </c>
      <c r="B354" s="143" t="s">
        <v>772</v>
      </c>
      <c r="F354" s="140" t="str">
        <f t="shared" si="17"/>
        <v/>
      </c>
      <c r="G354" s="140" t="str">
        <f t="shared" si="18"/>
        <v/>
      </c>
    </row>
    <row r="355" spans="1:7" outlineLevel="1">
      <c r="A355" s="126" t="s">
        <v>897</v>
      </c>
      <c r="B355" s="143" t="s">
        <v>774</v>
      </c>
      <c r="F355" s="140" t="str">
        <f t="shared" si="17"/>
        <v/>
      </c>
      <c r="G355" s="140" t="str">
        <f t="shared" si="18"/>
        <v/>
      </c>
    </row>
    <row r="356" spans="1:7" outlineLevel="1">
      <c r="A356" s="126" t="s">
        <v>898</v>
      </c>
      <c r="B356" s="143" t="s">
        <v>776</v>
      </c>
      <c r="F356" s="140" t="str">
        <f t="shared" si="17"/>
        <v/>
      </c>
      <c r="G356" s="140" t="str">
        <f t="shared" si="18"/>
        <v/>
      </c>
    </row>
    <row r="357" spans="1:7" outlineLevel="1">
      <c r="A357" s="126" t="s">
        <v>899</v>
      </c>
      <c r="B357" s="143"/>
      <c r="F357" s="140"/>
      <c r="G357" s="140"/>
    </row>
    <row r="358" spans="1:7" outlineLevel="1">
      <c r="A358" s="126" t="s">
        <v>900</v>
      </c>
      <c r="B358" s="143"/>
      <c r="F358" s="140"/>
      <c r="G358" s="140"/>
    </row>
    <row r="359" spans="1:7" outlineLevel="1">
      <c r="A359" s="126" t="s">
        <v>901</v>
      </c>
      <c r="B359" s="143"/>
      <c r="F359" s="140"/>
      <c r="G359" s="142"/>
    </row>
    <row r="360" spans="1:7" ht="15" customHeight="1">
      <c r="A360" s="137"/>
      <c r="B360" s="138" t="s">
        <v>902</v>
      </c>
      <c r="C360" s="137" t="s">
        <v>903</v>
      </c>
      <c r="D360" s="137"/>
      <c r="E360" s="137"/>
      <c r="F360" s="137"/>
      <c r="G360" s="139"/>
    </row>
    <row r="361" spans="1:7">
      <c r="A361" s="126" t="s">
        <v>904</v>
      </c>
      <c r="B361" s="147" t="s">
        <v>905</v>
      </c>
      <c r="C361" s="161" t="s">
        <v>1371</v>
      </c>
      <c r="G361" s="126"/>
    </row>
    <row r="362" spans="1:7">
      <c r="A362" s="126" t="s">
        <v>906</v>
      </c>
      <c r="B362" s="147" t="s">
        <v>907</v>
      </c>
      <c r="C362" s="161" t="s">
        <v>1371</v>
      </c>
      <c r="G362" s="126"/>
    </row>
    <row r="363" spans="1:7">
      <c r="A363" s="126" t="s">
        <v>908</v>
      </c>
      <c r="B363" s="147" t="s">
        <v>909</v>
      </c>
      <c r="C363" s="161" t="s">
        <v>1371</v>
      </c>
      <c r="G363" s="126"/>
    </row>
    <row r="364" spans="1:7">
      <c r="A364" s="126" t="s">
        <v>910</v>
      </c>
      <c r="B364" s="147" t="s">
        <v>911</v>
      </c>
      <c r="C364" s="161" t="s">
        <v>1371</v>
      </c>
      <c r="G364" s="126"/>
    </row>
    <row r="365" spans="1:7">
      <c r="A365" s="126" t="s">
        <v>912</v>
      </c>
      <c r="B365" s="147" t="s">
        <v>913</v>
      </c>
      <c r="C365" s="161" t="s">
        <v>1371</v>
      </c>
      <c r="G365" s="126"/>
    </row>
    <row r="366" spans="1:7">
      <c r="A366" s="126" t="s">
        <v>914</v>
      </c>
      <c r="B366" s="147" t="s">
        <v>915</v>
      </c>
      <c r="C366" s="161" t="s">
        <v>1371</v>
      </c>
      <c r="G366" s="126"/>
    </row>
    <row r="367" spans="1:7">
      <c r="A367" s="126" t="s">
        <v>916</v>
      </c>
      <c r="B367" s="147" t="s">
        <v>917</v>
      </c>
      <c r="C367" s="161" t="s">
        <v>1371</v>
      </c>
      <c r="G367" s="126"/>
    </row>
    <row r="368" spans="1:7">
      <c r="A368" s="126" t="s">
        <v>918</v>
      </c>
      <c r="B368" s="147" t="s">
        <v>919</v>
      </c>
      <c r="C368" s="161" t="s">
        <v>1371</v>
      </c>
      <c r="G368" s="126"/>
    </row>
    <row r="369" spans="1:7">
      <c r="A369" s="126" t="s">
        <v>920</v>
      </c>
      <c r="B369" s="147" t="s">
        <v>921</v>
      </c>
      <c r="C369" s="161" t="s">
        <v>1371</v>
      </c>
      <c r="G369" s="126"/>
    </row>
    <row r="370" spans="1:7">
      <c r="A370" s="126" t="s">
        <v>922</v>
      </c>
      <c r="B370" s="147" t="s">
        <v>121</v>
      </c>
      <c r="C370" s="161" t="s">
        <v>1371</v>
      </c>
      <c r="G370" s="126"/>
    </row>
    <row r="371" spans="1:7" outlineLevel="1">
      <c r="A371" s="126" t="s">
        <v>923</v>
      </c>
      <c r="B371" s="143" t="s">
        <v>924</v>
      </c>
      <c r="C371" s="161"/>
      <c r="G371" s="126"/>
    </row>
    <row r="372" spans="1:7" outlineLevel="1">
      <c r="A372" s="126" t="s">
        <v>925</v>
      </c>
      <c r="B372" s="143" t="s">
        <v>125</v>
      </c>
      <c r="C372" s="161"/>
      <c r="G372" s="126"/>
    </row>
    <row r="373" spans="1:7" outlineLevel="1">
      <c r="A373" s="126" t="s">
        <v>926</v>
      </c>
      <c r="B373" s="143" t="s">
        <v>125</v>
      </c>
      <c r="C373" s="161"/>
      <c r="G373" s="126"/>
    </row>
    <row r="374" spans="1:7" outlineLevel="1">
      <c r="A374" s="126" t="s">
        <v>927</v>
      </c>
      <c r="B374" s="143" t="s">
        <v>125</v>
      </c>
      <c r="C374" s="161"/>
      <c r="G374" s="126"/>
    </row>
    <row r="375" spans="1:7" outlineLevel="1">
      <c r="A375" s="126" t="s">
        <v>928</v>
      </c>
      <c r="B375" s="143" t="s">
        <v>125</v>
      </c>
      <c r="C375" s="161"/>
      <c r="G375" s="126"/>
    </row>
    <row r="376" spans="1:7" outlineLevel="1">
      <c r="A376" s="126" t="s">
        <v>929</v>
      </c>
      <c r="B376" s="143" t="s">
        <v>125</v>
      </c>
      <c r="C376" s="161"/>
      <c r="G376" s="126"/>
    </row>
    <row r="377" spans="1:7" outlineLevel="1">
      <c r="A377" s="126" t="s">
        <v>930</v>
      </c>
      <c r="B377" s="143" t="s">
        <v>125</v>
      </c>
      <c r="C377" s="161"/>
      <c r="G377" s="126"/>
    </row>
    <row r="378" spans="1:7" outlineLevel="1">
      <c r="A378" s="126" t="s">
        <v>931</v>
      </c>
      <c r="B378" s="143" t="s">
        <v>125</v>
      </c>
      <c r="C378" s="161"/>
      <c r="G378" s="126"/>
    </row>
    <row r="379" spans="1:7" outlineLevel="1">
      <c r="A379" s="126" t="s">
        <v>932</v>
      </c>
      <c r="B379" s="143" t="s">
        <v>125</v>
      </c>
      <c r="C379" s="161"/>
      <c r="G379" s="126"/>
    </row>
    <row r="380" spans="1:7" outlineLevel="1">
      <c r="A380" s="126" t="s">
        <v>933</v>
      </c>
      <c r="B380" s="143" t="s">
        <v>125</v>
      </c>
      <c r="C380" s="161"/>
      <c r="G380" s="126"/>
    </row>
    <row r="381" spans="1:7" outlineLevel="1">
      <c r="A381" s="126" t="s">
        <v>934</v>
      </c>
      <c r="B381" s="143" t="s">
        <v>125</v>
      </c>
      <c r="C381" s="161"/>
      <c r="G381" s="126"/>
    </row>
    <row r="382" spans="1:7" outlineLevel="1">
      <c r="A382" s="126" t="s">
        <v>935</v>
      </c>
      <c r="B382" s="143" t="s">
        <v>125</v>
      </c>
      <c r="C382" s="161"/>
    </row>
    <row r="383" spans="1:7" outlineLevel="1">
      <c r="A383" s="126" t="s">
        <v>936</v>
      </c>
      <c r="B383" s="143" t="s">
        <v>125</v>
      </c>
      <c r="C383" s="161"/>
    </row>
    <row r="384" spans="1:7" outlineLevel="1">
      <c r="A384" s="126" t="s">
        <v>937</v>
      </c>
      <c r="B384" s="143" t="s">
        <v>125</v>
      </c>
      <c r="C384" s="161"/>
    </row>
    <row r="385" spans="1:3" outlineLevel="1">
      <c r="A385" s="126" t="s">
        <v>938</v>
      </c>
      <c r="B385" s="143" t="s">
        <v>125</v>
      </c>
      <c r="C385" s="161"/>
    </row>
    <row r="386" spans="1:3" outlineLevel="1">
      <c r="A386" s="126" t="s">
        <v>939</v>
      </c>
      <c r="B386" s="143" t="s">
        <v>125</v>
      </c>
      <c r="C386" s="161"/>
    </row>
    <row r="387" spans="1:3" outlineLevel="1">
      <c r="A387" s="126" t="s">
        <v>940</v>
      </c>
      <c r="B387" s="143" t="s">
        <v>125</v>
      </c>
      <c r="C387" s="161"/>
    </row>
    <row r="388" spans="1:3">
      <c r="C388" s="161"/>
    </row>
    <row r="389" spans="1:3">
      <c r="C389" s="161"/>
    </row>
    <row r="390" spans="1:3">
      <c r="C390" s="161"/>
    </row>
    <row r="391" spans="1:3">
      <c r="C391" s="161"/>
    </row>
    <row r="392" spans="1:3">
      <c r="C392" s="161"/>
    </row>
    <row r="393" spans="1:3">
      <c r="C393" s="161"/>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90625" defaultRowHeight="14.5" outlineLevelRow="1"/>
  <cols>
    <col min="1" max="1" width="12.08984375" style="41" customWidth="1"/>
    <col min="2" max="2" width="60.6328125" style="41" customWidth="1"/>
    <col min="3" max="4" width="40.6328125" style="41" customWidth="1"/>
    <col min="5" max="5" width="7.36328125" style="41" customWidth="1"/>
    <col min="6" max="6" width="40.6328125" style="41" customWidth="1"/>
    <col min="7" max="7" width="40.6328125" style="39" customWidth="1"/>
    <col min="8" max="8" width="7.36328125" style="41" customWidth="1"/>
    <col min="9" max="9" width="71.90625" style="41" customWidth="1"/>
    <col min="10" max="11" width="47.6328125" style="41" customWidth="1"/>
    <col min="12" max="12" width="7.36328125" style="41" customWidth="1"/>
    <col min="13" max="13" width="25.6328125" style="41" customWidth="1"/>
    <col min="14" max="14" width="25.6328125" style="39" customWidth="1"/>
    <col min="15" max="16384" width="8.90625" style="71"/>
  </cols>
  <sheetData>
    <row r="1" spans="1:14" ht="31">
      <c r="A1" s="167" t="s">
        <v>941</v>
      </c>
      <c r="B1" s="167"/>
      <c r="C1" s="39"/>
      <c r="D1" s="39"/>
      <c r="E1" s="39"/>
      <c r="F1" s="176" t="s">
        <v>1730</v>
      </c>
      <c r="H1" s="39"/>
      <c r="I1" s="38"/>
      <c r="J1" s="39"/>
      <c r="K1" s="39"/>
      <c r="L1" s="39"/>
      <c r="M1" s="39"/>
    </row>
    <row r="2" spans="1:14" ht="15" thickBot="1">
      <c r="A2" s="39"/>
      <c r="B2" s="39"/>
      <c r="C2" s="39"/>
      <c r="D2" s="39"/>
      <c r="E2" s="39"/>
      <c r="F2" s="39"/>
      <c r="H2"/>
      <c r="L2" s="39"/>
      <c r="M2" s="39"/>
    </row>
    <row r="3" spans="1:14" ht="19" thickBot="1">
      <c r="A3" s="42"/>
      <c r="B3" s="43" t="s">
        <v>45</v>
      </c>
      <c r="C3" s="44" t="s">
        <v>46</v>
      </c>
      <c r="D3" s="42"/>
      <c r="E3" s="42"/>
      <c r="F3" s="42"/>
      <c r="G3" s="42"/>
      <c r="H3"/>
      <c r="L3" s="39"/>
      <c r="M3" s="39"/>
    </row>
    <row r="4" spans="1:14" ht="15" thickBot="1">
      <c r="H4"/>
      <c r="L4" s="39"/>
      <c r="M4" s="39"/>
    </row>
    <row r="5" spans="1:14" ht="18.5">
      <c r="B5" s="46" t="s">
        <v>942</v>
      </c>
      <c r="C5" s="45"/>
      <c r="E5" s="47"/>
      <c r="F5" s="47"/>
      <c r="H5"/>
      <c r="L5" s="39"/>
      <c r="M5" s="39"/>
    </row>
    <row r="6" spans="1:14" ht="15" thickBot="1">
      <c r="B6" s="50" t="s">
        <v>943</v>
      </c>
      <c r="H6"/>
      <c r="L6" s="39"/>
      <c r="M6" s="39"/>
    </row>
    <row r="7" spans="1:14" s="92" customFormat="1">
      <c r="A7" s="41"/>
      <c r="B7" s="65"/>
      <c r="C7" s="41"/>
      <c r="D7" s="41"/>
      <c r="E7" s="41"/>
      <c r="F7" s="41"/>
      <c r="G7" s="39"/>
      <c r="H7"/>
      <c r="I7" s="41"/>
      <c r="J7" s="41"/>
      <c r="K7" s="41"/>
      <c r="L7" s="39"/>
      <c r="M7" s="39"/>
      <c r="N7" s="39"/>
    </row>
    <row r="8" spans="1:14" ht="37">
      <c r="A8" s="52" t="s">
        <v>55</v>
      </c>
      <c r="B8" s="52" t="s">
        <v>943</v>
      </c>
      <c r="C8" s="53"/>
      <c r="D8" s="53"/>
      <c r="E8" s="53"/>
      <c r="F8" s="53"/>
      <c r="G8" s="54"/>
      <c r="H8"/>
      <c r="I8" s="58"/>
      <c r="J8" s="47"/>
      <c r="K8" s="47"/>
      <c r="L8" s="47"/>
      <c r="M8" s="47"/>
    </row>
    <row r="9" spans="1:14" ht="15" customHeight="1">
      <c r="A9" s="60"/>
      <c r="B9" s="61" t="s">
        <v>944</v>
      </c>
      <c r="C9" s="60"/>
      <c r="D9" s="60"/>
      <c r="E9" s="60"/>
      <c r="F9" s="63"/>
      <c r="G9" s="63"/>
      <c r="H9"/>
      <c r="I9" s="58"/>
      <c r="J9" s="55"/>
      <c r="K9" s="55"/>
      <c r="L9" s="55"/>
      <c r="M9" s="74"/>
      <c r="N9" s="74"/>
    </row>
    <row r="10" spans="1:14">
      <c r="A10" s="41" t="s">
        <v>945</v>
      </c>
      <c r="B10" s="41" t="s">
        <v>946</v>
      </c>
      <c r="C10" s="171" t="s">
        <v>57</v>
      </c>
      <c r="E10" s="58"/>
      <c r="F10" s="58"/>
      <c r="H10"/>
      <c r="I10" s="58"/>
      <c r="L10" s="58"/>
      <c r="M10" s="58"/>
    </row>
    <row r="11" spans="1:14" outlineLevel="1">
      <c r="A11" s="41" t="s">
        <v>947</v>
      </c>
      <c r="B11" s="70" t="s">
        <v>533</v>
      </c>
      <c r="E11" s="58"/>
      <c r="F11" s="58"/>
      <c r="H11"/>
      <c r="I11" s="58"/>
      <c r="L11" s="58"/>
      <c r="M11" s="58"/>
    </row>
    <row r="12" spans="1:14" outlineLevel="1">
      <c r="A12" s="41" t="s">
        <v>948</v>
      </c>
      <c r="B12" s="70" t="s">
        <v>535</v>
      </c>
      <c r="E12" s="58"/>
      <c r="F12" s="58"/>
      <c r="H12"/>
      <c r="I12" s="58"/>
      <c r="L12" s="58"/>
      <c r="M12" s="58"/>
    </row>
    <row r="13" spans="1:14" outlineLevel="1">
      <c r="A13" s="41" t="s">
        <v>949</v>
      </c>
      <c r="E13" s="58"/>
      <c r="F13" s="58"/>
      <c r="H13"/>
      <c r="I13" s="58"/>
      <c r="L13" s="58"/>
      <c r="M13" s="58"/>
    </row>
    <row r="14" spans="1:14" outlineLevel="1">
      <c r="A14" s="41" t="s">
        <v>950</v>
      </c>
      <c r="E14" s="58"/>
      <c r="F14" s="58"/>
      <c r="H14"/>
      <c r="I14" s="58"/>
      <c r="L14" s="58"/>
      <c r="M14" s="58"/>
    </row>
    <row r="15" spans="1:14" outlineLevel="1">
      <c r="A15" s="41" t="s">
        <v>951</v>
      </c>
      <c r="E15" s="58"/>
      <c r="F15" s="58"/>
      <c r="H15"/>
      <c r="I15" s="58"/>
      <c r="L15" s="58"/>
      <c r="M15" s="58"/>
    </row>
    <row r="16" spans="1:14" outlineLevel="1">
      <c r="A16" s="41" t="s">
        <v>952</v>
      </c>
      <c r="E16" s="58"/>
      <c r="F16" s="58"/>
      <c r="H16"/>
      <c r="I16" s="58"/>
      <c r="L16" s="58"/>
      <c r="M16" s="58"/>
    </row>
    <row r="17" spans="1:14" outlineLevel="1">
      <c r="A17" s="41" t="s">
        <v>953</v>
      </c>
      <c r="E17" s="58"/>
      <c r="F17" s="58"/>
      <c r="H17"/>
      <c r="I17" s="58"/>
      <c r="L17" s="58"/>
      <c r="M17" s="58"/>
    </row>
    <row r="18" spans="1:14">
      <c r="A18" s="60"/>
      <c r="B18" s="60" t="s">
        <v>954</v>
      </c>
      <c r="C18" s="60" t="s">
        <v>713</v>
      </c>
      <c r="D18" s="60" t="s">
        <v>955</v>
      </c>
      <c r="E18" s="60"/>
      <c r="F18" s="60" t="s">
        <v>956</v>
      </c>
      <c r="G18" s="60" t="s">
        <v>957</v>
      </c>
      <c r="H18"/>
      <c r="I18" s="91"/>
      <c r="J18" s="55"/>
      <c r="K18" s="55"/>
      <c r="L18" s="47"/>
      <c r="M18" s="55"/>
      <c r="N18" s="55"/>
    </row>
    <row r="19" spans="1:14">
      <c r="A19" s="41" t="s">
        <v>958</v>
      </c>
      <c r="B19" s="41" t="s">
        <v>959</v>
      </c>
      <c r="C19" s="170" t="s">
        <v>57</v>
      </c>
      <c r="D19" s="55"/>
      <c r="E19" s="55"/>
      <c r="F19" s="74"/>
      <c r="G19" s="74"/>
      <c r="H19"/>
      <c r="I19" s="58"/>
      <c r="L19" s="55"/>
      <c r="M19" s="74"/>
      <c r="N19" s="74"/>
    </row>
    <row r="20" spans="1:14">
      <c r="A20" s="55"/>
      <c r="B20" s="91"/>
      <c r="C20" s="55"/>
      <c r="D20" s="55"/>
      <c r="E20" s="55"/>
      <c r="F20" s="74"/>
      <c r="G20" s="74"/>
      <c r="H20"/>
      <c r="I20" s="91"/>
      <c r="J20" s="55"/>
      <c r="K20" s="55"/>
      <c r="L20" s="55"/>
      <c r="M20" s="74"/>
      <c r="N20" s="74"/>
    </row>
    <row r="21" spans="1:14">
      <c r="B21" s="41" t="s">
        <v>718</v>
      </c>
      <c r="C21" s="55"/>
      <c r="D21" s="55"/>
      <c r="E21" s="55"/>
      <c r="F21" s="74"/>
      <c r="G21" s="74"/>
      <c r="H21"/>
      <c r="I21" s="58"/>
      <c r="J21" s="55"/>
      <c r="K21" s="55"/>
      <c r="L21" s="55"/>
      <c r="M21" s="74"/>
      <c r="N21" s="74"/>
    </row>
    <row r="22" spans="1:14">
      <c r="A22" s="41" t="s">
        <v>960</v>
      </c>
      <c r="B22" s="58" t="s">
        <v>635</v>
      </c>
      <c r="C22" s="170" t="s">
        <v>57</v>
      </c>
      <c r="D22" s="171" t="s">
        <v>57</v>
      </c>
      <c r="E22" s="58"/>
      <c r="F22" s="67" t="str">
        <f>IF($C$37=0,"",IF(C22="[for completion]","",C22/$C$37))</f>
        <v/>
      </c>
      <c r="G22" s="67" t="str">
        <f>IF($D$37=0,"",IF(D22="[for completion]","",D22/$D$37))</f>
        <v/>
      </c>
      <c r="H22"/>
      <c r="I22" s="58"/>
      <c r="L22" s="58"/>
      <c r="M22" s="67"/>
      <c r="N22" s="67"/>
    </row>
    <row r="23" spans="1:14">
      <c r="A23" s="41" t="s">
        <v>961</v>
      </c>
      <c r="B23" s="58" t="s">
        <v>635</v>
      </c>
      <c r="C23" s="170" t="s">
        <v>57</v>
      </c>
      <c r="D23" s="171" t="s">
        <v>57</v>
      </c>
      <c r="E23" s="58"/>
      <c r="F23" s="67" t="str">
        <f t="shared" ref="F23:F36" si="0">IF($C$37=0,"",IF(C23="[for completion]","",C23/$C$37))</f>
        <v/>
      </c>
      <c r="G23" s="67" t="str">
        <f t="shared" ref="G23:G36" si="1">IF($D$37=0,"",IF(D23="[for completion]","",D23/$D$37))</f>
        <v/>
      </c>
      <c r="H23"/>
      <c r="I23" s="58"/>
      <c r="L23" s="58"/>
      <c r="M23" s="67"/>
      <c r="N23" s="67"/>
    </row>
    <row r="24" spans="1:14">
      <c r="A24" s="41" t="s">
        <v>962</v>
      </c>
      <c r="B24" s="58" t="s">
        <v>635</v>
      </c>
      <c r="C24" s="170" t="s">
        <v>57</v>
      </c>
      <c r="D24" s="171" t="s">
        <v>57</v>
      </c>
      <c r="F24" s="67" t="str">
        <f t="shared" si="0"/>
        <v/>
      </c>
      <c r="G24" s="67" t="str">
        <f t="shared" si="1"/>
        <v/>
      </c>
      <c r="H24"/>
      <c r="I24" s="58"/>
      <c r="M24" s="67"/>
      <c r="N24" s="67"/>
    </row>
    <row r="25" spans="1:14">
      <c r="A25" s="41" t="s">
        <v>963</v>
      </c>
      <c r="B25" s="58" t="s">
        <v>635</v>
      </c>
      <c r="C25" s="170" t="s">
        <v>57</v>
      </c>
      <c r="D25" s="171" t="s">
        <v>57</v>
      </c>
      <c r="E25" s="78"/>
      <c r="F25" s="67" t="str">
        <f t="shared" si="0"/>
        <v/>
      </c>
      <c r="G25" s="67" t="str">
        <f t="shared" si="1"/>
        <v/>
      </c>
      <c r="H25"/>
      <c r="I25" s="58"/>
      <c r="L25" s="78"/>
      <c r="M25" s="67"/>
      <c r="N25" s="67"/>
    </row>
    <row r="26" spans="1:14">
      <c r="A26" s="41" t="s">
        <v>964</v>
      </c>
      <c r="B26" s="58" t="s">
        <v>635</v>
      </c>
      <c r="C26" s="170" t="s">
        <v>57</v>
      </c>
      <c r="D26" s="171" t="s">
        <v>57</v>
      </c>
      <c r="E26" s="78"/>
      <c r="F26" s="67" t="str">
        <f t="shared" si="0"/>
        <v/>
      </c>
      <c r="G26" s="67" t="str">
        <f t="shared" si="1"/>
        <v/>
      </c>
      <c r="H26"/>
      <c r="I26" s="58"/>
      <c r="L26" s="78"/>
      <c r="M26" s="67"/>
      <c r="N26" s="67"/>
    </row>
    <row r="27" spans="1:14">
      <c r="A27" s="41" t="s">
        <v>965</v>
      </c>
      <c r="B27" s="58" t="s">
        <v>635</v>
      </c>
      <c r="C27" s="170" t="s">
        <v>57</v>
      </c>
      <c r="D27" s="171" t="s">
        <v>57</v>
      </c>
      <c r="E27" s="78"/>
      <c r="F27" s="67" t="str">
        <f t="shared" si="0"/>
        <v/>
      </c>
      <c r="G27" s="67" t="str">
        <f t="shared" si="1"/>
        <v/>
      </c>
      <c r="H27"/>
      <c r="I27" s="58"/>
      <c r="L27" s="78"/>
      <c r="M27" s="67"/>
      <c r="N27" s="67"/>
    </row>
    <row r="28" spans="1:14">
      <c r="A28" s="41" t="s">
        <v>966</v>
      </c>
      <c r="B28" s="58" t="s">
        <v>635</v>
      </c>
      <c r="C28" s="170" t="s">
        <v>57</v>
      </c>
      <c r="D28" s="171" t="s">
        <v>57</v>
      </c>
      <c r="E28" s="78"/>
      <c r="F28" s="67" t="str">
        <f t="shared" si="0"/>
        <v/>
      </c>
      <c r="G28" s="67" t="str">
        <f t="shared" si="1"/>
        <v/>
      </c>
      <c r="H28"/>
      <c r="I28" s="58"/>
      <c r="L28" s="78"/>
      <c r="M28" s="67"/>
      <c r="N28" s="67"/>
    </row>
    <row r="29" spans="1:14">
      <c r="A29" s="41" t="s">
        <v>967</v>
      </c>
      <c r="B29" s="58" t="s">
        <v>635</v>
      </c>
      <c r="C29" s="170" t="s">
        <v>57</v>
      </c>
      <c r="D29" s="171" t="s">
        <v>57</v>
      </c>
      <c r="E29" s="78"/>
      <c r="F29" s="67" t="str">
        <f t="shared" si="0"/>
        <v/>
      </c>
      <c r="G29" s="67" t="str">
        <f t="shared" si="1"/>
        <v/>
      </c>
      <c r="H29"/>
      <c r="I29" s="58"/>
      <c r="L29" s="78"/>
      <c r="M29" s="67"/>
      <c r="N29" s="67"/>
    </row>
    <row r="30" spans="1:14">
      <c r="A30" s="41" t="s">
        <v>968</v>
      </c>
      <c r="B30" s="58" t="s">
        <v>635</v>
      </c>
      <c r="C30" s="170" t="s">
        <v>57</v>
      </c>
      <c r="D30" s="171" t="s">
        <v>57</v>
      </c>
      <c r="E30" s="78"/>
      <c r="F30" s="67" t="str">
        <f t="shared" si="0"/>
        <v/>
      </c>
      <c r="G30" s="67" t="str">
        <f t="shared" si="1"/>
        <v/>
      </c>
      <c r="H30"/>
      <c r="I30" s="58"/>
      <c r="L30" s="78"/>
      <c r="M30" s="67"/>
      <c r="N30" s="67"/>
    </row>
    <row r="31" spans="1:14">
      <c r="A31" s="41" t="s">
        <v>969</v>
      </c>
      <c r="B31" s="58" t="s">
        <v>635</v>
      </c>
      <c r="C31" s="170" t="s">
        <v>57</v>
      </c>
      <c r="D31" s="171" t="s">
        <v>57</v>
      </c>
      <c r="E31" s="78"/>
      <c r="F31" s="67" t="str">
        <f t="shared" si="0"/>
        <v/>
      </c>
      <c r="G31" s="67" t="str">
        <f t="shared" si="1"/>
        <v/>
      </c>
      <c r="H31"/>
      <c r="I31" s="58"/>
      <c r="L31" s="78"/>
      <c r="M31" s="67"/>
      <c r="N31" s="67"/>
    </row>
    <row r="32" spans="1:14">
      <c r="A32" s="41" t="s">
        <v>970</v>
      </c>
      <c r="B32" s="58" t="s">
        <v>635</v>
      </c>
      <c r="C32" s="170" t="s">
        <v>57</v>
      </c>
      <c r="D32" s="171" t="s">
        <v>57</v>
      </c>
      <c r="E32" s="78"/>
      <c r="F32" s="67" t="str">
        <f t="shared" si="0"/>
        <v/>
      </c>
      <c r="G32" s="67" t="str">
        <f t="shared" si="1"/>
        <v/>
      </c>
      <c r="H32"/>
      <c r="I32" s="58"/>
      <c r="L32" s="78"/>
      <c r="M32" s="67"/>
      <c r="N32" s="67"/>
    </row>
    <row r="33" spans="1:14">
      <c r="A33" s="41" t="s">
        <v>971</v>
      </c>
      <c r="B33" s="58" t="s">
        <v>635</v>
      </c>
      <c r="C33" s="170" t="s">
        <v>57</v>
      </c>
      <c r="D33" s="171" t="s">
        <v>57</v>
      </c>
      <c r="E33" s="78"/>
      <c r="F33" s="67" t="str">
        <f t="shared" si="0"/>
        <v/>
      </c>
      <c r="G33" s="67" t="str">
        <f t="shared" si="1"/>
        <v/>
      </c>
      <c r="H33"/>
      <c r="I33" s="58"/>
      <c r="L33" s="78"/>
      <c r="M33" s="67"/>
      <c r="N33" s="67"/>
    </row>
    <row r="34" spans="1:14">
      <c r="A34" s="41" t="s">
        <v>972</v>
      </c>
      <c r="B34" s="58" t="s">
        <v>635</v>
      </c>
      <c r="C34" s="170" t="s">
        <v>57</v>
      </c>
      <c r="D34" s="171" t="s">
        <v>57</v>
      </c>
      <c r="E34" s="78"/>
      <c r="F34" s="67" t="str">
        <f t="shared" si="0"/>
        <v/>
      </c>
      <c r="G34" s="67" t="str">
        <f t="shared" si="1"/>
        <v/>
      </c>
      <c r="H34"/>
      <c r="I34" s="58"/>
      <c r="L34" s="78"/>
      <c r="M34" s="67"/>
      <c r="N34" s="67"/>
    </row>
    <row r="35" spans="1:14">
      <c r="A35" s="41" t="s">
        <v>973</v>
      </c>
      <c r="B35" s="58" t="s">
        <v>635</v>
      </c>
      <c r="C35" s="170" t="s">
        <v>57</v>
      </c>
      <c r="D35" s="171" t="s">
        <v>57</v>
      </c>
      <c r="E35" s="78"/>
      <c r="F35" s="67" t="str">
        <f t="shared" si="0"/>
        <v/>
      </c>
      <c r="G35" s="67" t="str">
        <f t="shared" si="1"/>
        <v/>
      </c>
      <c r="H35"/>
      <c r="I35" s="58"/>
      <c r="L35" s="78"/>
      <c r="M35" s="67"/>
      <c r="N35" s="67"/>
    </row>
    <row r="36" spans="1:14">
      <c r="A36" s="41" t="s">
        <v>974</v>
      </c>
      <c r="B36" s="58" t="s">
        <v>635</v>
      </c>
      <c r="C36" s="170" t="s">
        <v>57</v>
      </c>
      <c r="D36" s="171" t="s">
        <v>57</v>
      </c>
      <c r="E36" s="78"/>
      <c r="F36" s="67" t="str">
        <f t="shared" si="0"/>
        <v/>
      </c>
      <c r="G36" s="67" t="str">
        <f t="shared" si="1"/>
        <v/>
      </c>
      <c r="H36"/>
      <c r="I36" s="58"/>
      <c r="L36" s="78"/>
      <c r="M36" s="67"/>
      <c r="N36" s="67"/>
    </row>
    <row r="37" spans="1:14">
      <c r="A37" s="41" t="s">
        <v>975</v>
      </c>
      <c r="B37" s="68" t="s">
        <v>123</v>
      </c>
      <c r="C37" s="172">
        <f>SUM(C22:C36)</f>
        <v>0</v>
      </c>
      <c r="D37" s="66">
        <f>SUM(D22:D36)</f>
        <v>0</v>
      </c>
      <c r="E37" s="78"/>
      <c r="F37" s="69">
        <f>SUM(F22:F36)</f>
        <v>0</v>
      </c>
      <c r="G37" s="69">
        <f>SUM(G22:G36)</f>
        <v>0</v>
      </c>
      <c r="H37"/>
      <c r="I37" s="68"/>
      <c r="J37" s="58"/>
      <c r="K37" s="58"/>
      <c r="L37" s="78"/>
      <c r="M37" s="69"/>
      <c r="N37" s="69"/>
    </row>
    <row r="38" spans="1:14">
      <c r="A38" s="60"/>
      <c r="B38" s="61" t="s">
        <v>976</v>
      </c>
      <c r="C38" s="60" t="s">
        <v>87</v>
      </c>
      <c r="D38" s="60"/>
      <c r="E38" s="62"/>
      <c r="F38" s="60" t="s">
        <v>956</v>
      </c>
      <c r="G38" s="60"/>
      <c r="H38"/>
      <c r="I38" s="91"/>
      <c r="J38" s="55"/>
      <c r="K38" s="55"/>
      <c r="L38" s="47"/>
      <c r="M38" s="55"/>
      <c r="N38" s="55"/>
    </row>
    <row r="39" spans="1:14">
      <c r="A39" s="41" t="s">
        <v>977</v>
      </c>
      <c r="B39" s="58" t="s">
        <v>978</v>
      </c>
      <c r="C39" s="170" t="s">
        <v>57</v>
      </c>
      <c r="E39" s="93"/>
      <c r="F39" s="67" t="str">
        <f>IF($C$42=0,"",IF(C39="[for completion]","",C39/$C$42))</f>
        <v/>
      </c>
      <c r="G39" s="66"/>
      <c r="H39"/>
      <c r="I39" s="58"/>
      <c r="L39" s="93"/>
      <c r="M39" s="67"/>
      <c r="N39" s="66"/>
    </row>
    <row r="40" spans="1:14">
      <c r="A40" s="41" t="s">
        <v>979</v>
      </c>
      <c r="B40" s="58" t="s">
        <v>980</v>
      </c>
      <c r="C40" s="170" t="s">
        <v>57</v>
      </c>
      <c r="E40" s="93"/>
      <c r="F40" s="67" t="str">
        <f>IF($C$42=0,"",IF(C40="[for completion]","",C40/$C$42))</f>
        <v/>
      </c>
      <c r="G40" s="66"/>
      <c r="H40"/>
      <c r="I40" s="58"/>
      <c r="L40" s="93"/>
      <c r="M40" s="67"/>
      <c r="N40" s="66"/>
    </row>
    <row r="41" spans="1:14">
      <c r="A41" s="41" t="s">
        <v>981</v>
      </c>
      <c r="B41" s="58" t="s">
        <v>121</v>
      </c>
      <c r="C41" s="170" t="s">
        <v>57</v>
      </c>
      <c r="E41" s="78"/>
      <c r="F41" s="67" t="str">
        <f>IF($C$42=0,"",IF(C41="[for completion]","",C41/$C$42))</f>
        <v/>
      </c>
      <c r="G41" s="66"/>
      <c r="H41"/>
      <c r="I41" s="58"/>
      <c r="L41" s="78"/>
      <c r="M41" s="67"/>
      <c r="N41" s="66"/>
    </row>
    <row r="42" spans="1:14">
      <c r="A42" s="41" t="s">
        <v>982</v>
      </c>
      <c r="B42" s="68" t="s">
        <v>123</v>
      </c>
      <c r="C42" s="172">
        <f>SUM(C39:C41)</f>
        <v>0</v>
      </c>
      <c r="D42" s="58"/>
      <c r="E42" s="78"/>
      <c r="F42" s="69">
        <f>SUM(F39:F41)</f>
        <v>0</v>
      </c>
      <c r="G42" s="66"/>
      <c r="H42"/>
      <c r="I42" s="58"/>
      <c r="L42" s="78"/>
      <c r="M42" s="67"/>
      <c r="N42" s="66"/>
    </row>
    <row r="43" spans="1:14" outlineLevel="1">
      <c r="A43" s="41" t="s">
        <v>983</v>
      </c>
      <c r="B43" s="68"/>
      <c r="C43" s="58"/>
      <c r="D43" s="58"/>
      <c r="E43" s="78"/>
      <c r="F43" s="69"/>
      <c r="G43" s="66"/>
      <c r="H43"/>
      <c r="I43" s="58"/>
      <c r="L43" s="78"/>
      <c r="M43" s="67"/>
      <c r="N43" s="66"/>
    </row>
    <row r="44" spans="1:14" outlineLevel="1">
      <c r="A44" s="41" t="s">
        <v>984</v>
      </c>
      <c r="B44" s="68"/>
      <c r="C44" s="58"/>
      <c r="D44" s="58"/>
      <c r="E44" s="78"/>
      <c r="F44" s="69"/>
      <c r="G44" s="66"/>
      <c r="H44"/>
      <c r="I44" s="58"/>
      <c r="L44" s="78"/>
      <c r="M44" s="67"/>
      <c r="N44" s="66"/>
    </row>
    <row r="45" spans="1:14" outlineLevel="1">
      <c r="A45" s="41" t="s">
        <v>985</v>
      </c>
      <c r="B45" s="58"/>
      <c r="E45" s="78"/>
      <c r="F45" s="67"/>
      <c r="G45" s="66"/>
      <c r="H45"/>
      <c r="I45" s="58"/>
      <c r="L45" s="78"/>
      <c r="M45" s="67"/>
      <c r="N45" s="66"/>
    </row>
    <row r="46" spans="1:14" outlineLevel="1">
      <c r="A46" s="41" t="s">
        <v>986</v>
      </c>
      <c r="B46" s="58"/>
      <c r="E46" s="78"/>
      <c r="F46" s="67"/>
      <c r="G46" s="66"/>
      <c r="H46"/>
      <c r="I46" s="58"/>
      <c r="L46" s="78"/>
      <c r="M46" s="67"/>
      <c r="N46" s="66"/>
    </row>
    <row r="47" spans="1:14" outlineLevel="1">
      <c r="A47" s="41" t="s">
        <v>987</v>
      </c>
      <c r="B47" s="58"/>
      <c r="E47" s="78"/>
      <c r="F47" s="67"/>
      <c r="G47" s="66"/>
      <c r="H47"/>
      <c r="I47" s="58"/>
      <c r="L47" s="78"/>
      <c r="M47" s="67"/>
      <c r="N47" s="66"/>
    </row>
    <row r="48" spans="1:14" ht="15" customHeight="1">
      <c r="A48" s="60"/>
      <c r="B48" s="61" t="s">
        <v>551</v>
      </c>
      <c r="C48" s="60" t="s">
        <v>956</v>
      </c>
      <c r="D48" s="60"/>
      <c r="E48" s="62"/>
      <c r="F48" s="63"/>
      <c r="G48" s="63"/>
      <c r="H48"/>
      <c r="I48" s="91"/>
      <c r="J48" s="55"/>
      <c r="K48" s="55"/>
      <c r="L48" s="47"/>
      <c r="M48" s="74"/>
      <c r="N48" s="74"/>
    </row>
    <row r="49" spans="1:14">
      <c r="A49" s="41" t="s">
        <v>988</v>
      </c>
      <c r="B49" s="90" t="s">
        <v>553</v>
      </c>
      <c r="C49" s="164">
        <f>SUM(C50:C77)</f>
        <v>0</v>
      </c>
      <c r="G49" s="41"/>
      <c r="H49"/>
      <c r="I49" s="47"/>
      <c r="N49" s="41"/>
    </row>
    <row r="50" spans="1:14">
      <c r="A50" s="41" t="s">
        <v>989</v>
      </c>
      <c r="B50" s="41" t="s">
        <v>555</v>
      </c>
      <c r="C50" s="164" t="s">
        <v>57</v>
      </c>
      <c r="G50" s="41"/>
      <c r="H50"/>
      <c r="N50" s="41"/>
    </row>
    <row r="51" spans="1:14">
      <c r="A51" s="41" t="s">
        <v>990</v>
      </c>
      <c r="B51" s="41" t="s">
        <v>557</v>
      </c>
      <c r="C51" s="164" t="s">
        <v>57</v>
      </c>
      <c r="G51" s="41"/>
      <c r="H51"/>
      <c r="N51" s="41"/>
    </row>
    <row r="52" spans="1:14">
      <c r="A52" s="41" t="s">
        <v>991</v>
      </c>
      <c r="B52" s="41" t="s">
        <v>559</v>
      </c>
      <c r="C52" s="164" t="s">
        <v>57</v>
      </c>
      <c r="G52" s="41"/>
      <c r="H52"/>
      <c r="N52" s="41"/>
    </row>
    <row r="53" spans="1:14">
      <c r="A53" s="41" t="s">
        <v>992</v>
      </c>
      <c r="B53" s="41" t="s">
        <v>561</v>
      </c>
      <c r="C53" s="164" t="s">
        <v>57</v>
      </c>
      <c r="G53" s="41"/>
      <c r="H53"/>
      <c r="N53" s="41"/>
    </row>
    <row r="54" spans="1:14">
      <c r="A54" s="41" t="s">
        <v>993</v>
      </c>
      <c r="B54" s="41" t="s">
        <v>563</v>
      </c>
      <c r="C54" s="164" t="s">
        <v>57</v>
      </c>
      <c r="G54" s="41"/>
      <c r="H54"/>
      <c r="N54" s="41"/>
    </row>
    <row r="55" spans="1:14">
      <c r="A55" s="41" t="s">
        <v>994</v>
      </c>
      <c r="B55" s="41" t="s">
        <v>565</v>
      </c>
      <c r="C55" s="164" t="s">
        <v>57</v>
      </c>
      <c r="G55" s="41"/>
      <c r="H55"/>
      <c r="N55" s="41"/>
    </row>
    <row r="56" spans="1:14">
      <c r="A56" s="41" t="s">
        <v>995</v>
      </c>
      <c r="B56" s="41" t="s">
        <v>567</v>
      </c>
      <c r="C56" s="164" t="s">
        <v>57</v>
      </c>
      <c r="G56" s="41"/>
      <c r="H56"/>
      <c r="N56" s="41"/>
    </row>
    <row r="57" spans="1:14">
      <c r="A57" s="41" t="s">
        <v>996</v>
      </c>
      <c r="B57" s="41" t="s">
        <v>569</v>
      </c>
      <c r="C57" s="164" t="s">
        <v>57</v>
      </c>
      <c r="G57" s="41"/>
      <c r="H57"/>
      <c r="N57" s="41"/>
    </row>
    <row r="58" spans="1:14">
      <c r="A58" s="41" t="s">
        <v>997</v>
      </c>
      <c r="B58" s="41" t="s">
        <v>571</v>
      </c>
      <c r="C58" s="164" t="s">
        <v>57</v>
      </c>
      <c r="G58" s="41"/>
      <c r="H58"/>
      <c r="N58" s="41"/>
    </row>
    <row r="59" spans="1:14">
      <c r="A59" s="41" t="s">
        <v>998</v>
      </c>
      <c r="B59" s="41" t="s">
        <v>573</v>
      </c>
      <c r="C59" s="164" t="s">
        <v>57</v>
      </c>
      <c r="G59" s="41"/>
      <c r="H59"/>
      <c r="N59" s="41"/>
    </row>
    <row r="60" spans="1:14">
      <c r="A60" s="41" t="s">
        <v>999</v>
      </c>
      <c r="B60" s="41" t="s">
        <v>575</v>
      </c>
      <c r="C60" s="164" t="s">
        <v>57</v>
      </c>
      <c r="G60" s="41"/>
      <c r="H60"/>
      <c r="N60" s="41"/>
    </row>
    <row r="61" spans="1:14">
      <c r="A61" s="41" t="s">
        <v>1000</v>
      </c>
      <c r="B61" s="41" t="s">
        <v>577</v>
      </c>
      <c r="C61" s="164" t="s">
        <v>57</v>
      </c>
      <c r="G61" s="41"/>
      <c r="H61"/>
      <c r="N61" s="41"/>
    </row>
    <row r="62" spans="1:14">
      <c r="A62" s="41" t="s">
        <v>1001</v>
      </c>
      <c r="B62" s="41" t="s">
        <v>579</v>
      </c>
      <c r="C62" s="164" t="s">
        <v>57</v>
      </c>
      <c r="G62" s="41"/>
      <c r="H62"/>
      <c r="N62" s="41"/>
    </row>
    <row r="63" spans="1:14">
      <c r="A63" s="41" t="s">
        <v>1002</v>
      </c>
      <c r="B63" s="41" t="s">
        <v>581</v>
      </c>
      <c r="C63" s="164" t="s">
        <v>57</v>
      </c>
      <c r="G63" s="41"/>
      <c r="H63"/>
      <c r="N63" s="41"/>
    </row>
    <row r="64" spans="1:14">
      <c r="A64" s="41" t="s">
        <v>1003</v>
      </c>
      <c r="B64" s="41" t="s">
        <v>583</v>
      </c>
      <c r="C64" s="164" t="s">
        <v>57</v>
      </c>
      <c r="G64" s="41"/>
      <c r="H64"/>
      <c r="N64" s="41"/>
    </row>
    <row r="65" spans="1:14">
      <c r="A65" s="41" t="s">
        <v>1004</v>
      </c>
      <c r="B65" s="41" t="s">
        <v>3</v>
      </c>
      <c r="C65" s="164" t="s">
        <v>57</v>
      </c>
      <c r="G65" s="41"/>
      <c r="H65"/>
      <c r="N65" s="41"/>
    </row>
    <row r="66" spans="1:14">
      <c r="A66" s="41" t="s">
        <v>1005</v>
      </c>
      <c r="B66" s="41" t="s">
        <v>586</v>
      </c>
      <c r="C66" s="164" t="s">
        <v>57</v>
      </c>
      <c r="G66" s="41"/>
      <c r="H66"/>
      <c r="N66" s="41"/>
    </row>
    <row r="67" spans="1:14">
      <c r="A67" s="41" t="s">
        <v>1006</v>
      </c>
      <c r="B67" s="41" t="s">
        <v>588</v>
      </c>
      <c r="C67" s="164" t="s">
        <v>57</v>
      </c>
      <c r="G67" s="41"/>
      <c r="H67"/>
      <c r="N67" s="41"/>
    </row>
    <row r="68" spans="1:14">
      <c r="A68" s="41" t="s">
        <v>1007</v>
      </c>
      <c r="B68" s="41" t="s">
        <v>590</v>
      </c>
      <c r="C68" s="164" t="s">
        <v>57</v>
      </c>
      <c r="G68" s="41"/>
      <c r="H68"/>
      <c r="N68" s="41"/>
    </row>
    <row r="69" spans="1:14">
      <c r="A69" s="41" t="s">
        <v>1008</v>
      </c>
      <c r="B69" s="41" t="s">
        <v>592</v>
      </c>
      <c r="C69" s="164" t="s">
        <v>57</v>
      </c>
      <c r="G69" s="41"/>
      <c r="H69"/>
      <c r="N69" s="41"/>
    </row>
    <row r="70" spans="1:14">
      <c r="A70" s="41" t="s">
        <v>1009</v>
      </c>
      <c r="B70" s="41" t="s">
        <v>594</v>
      </c>
      <c r="C70" s="164" t="s">
        <v>57</v>
      </c>
      <c r="G70" s="41"/>
      <c r="H70"/>
      <c r="N70" s="41"/>
    </row>
    <row r="71" spans="1:14">
      <c r="A71" s="41" t="s">
        <v>1010</v>
      </c>
      <c r="B71" s="41" t="s">
        <v>596</v>
      </c>
      <c r="C71" s="164" t="s">
        <v>57</v>
      </c>
      <c r="G71" s="41"/>
      <c r="H71"/>
      <c r="N71" s="41"/>
    </row>
    <row r="72" spans="1:14">
      <c r="A72" s="41" t="s">
        <v>1011</v>
      </c>
      <c r="B72" s="41" t="s">
        <v>598</v>
      </c>
      <c r="C72" s="164" t="s">
        <v>57</v>
      </c>
      <c r="G72" s="41"/>
      <c r="H72"/>
      <c r="N72" s="41"/>
    </row>
    <row r="73" spans="1:14">
      <c r="A73" s="41" t="s">
        <v>1012</v>
      </c>
      <c r="B73" s="41" t="s">
        <v>600</v>
      </c>
      <c r="C73" s="164" t="s">
        <v>57</v>
      </c>
      <c r="G73" s="41"/>
      <c r="H73"/>
      <c r="N73" s="41"/>
    </row>
    <row r="74" spans="1:14">
      <c r="A74" s="41" t="s">
        <v>1013</v>
      </c>
      <c r="B74" s="41" t="s">
        <v>602</v>
      </c>
      <c r="C74" s="164" t="s">
        <v>57</v>
      </c>
      <c r="G74" s="41"/>
      <c r="H74"/>
      <c r="N74" s="41"/>
    </row>
    <row r="75" spans="1:14">
      <c r="A75" s="41" t="s">
        <v>1014</v>
      </c>
      <c r="B75" s="41" t="s">
        <v>604</v>
      </c>
      <c r="C75" s="164" t="s">
        <v>57</v>
      </c>
      <c r="G75" s="41"/>
      <c r="H75"/>
      <c r="N75" s="41"/>
    </row>
    <row r="76" spans="1:14">
      <c r="A76" s="41" t="s">
        <v>1015</v>
      </c>
      <c r="B76" s="41" t="s">
        <v>6</v>
      </c>
      <c r="C76" s="164" t="s">
        <v>57</v>
      </c>
      <c r="G76" s="41"/>
      <c r="H76"/>
      <c r="N76" s="41"/>
    </row>
    <row r="77" spans="1:14">
      <c r="A77" s="41" t="s">
        <v>1016</v>
      </c>
      <c r="B77" s="41" t="s">
        <v>607</v>
      </c>
      <c r="C77" s="164" t="s">
        <v>57</v>
      </c>
      <c r="G77" s="41"/>
      <c r="H77"/>
      <c r="N77" s="41"/>
    </row>
    <row r="78" spans="1:14">
      <c r="A78" s="41" t="s">
        <v>1017</v>
      </c>
      <c r="B78" s="90" t="s">
        <v>294</v>
      </c>
      <c r="C78" s="164">
        <f>SUM(C79:C81)</f>
        <v>0</v>
      </c>
      <c r="G78" s="41"/>
      <c r="H78"/>
      <c r="I78" s="47"/>
      <c r="N78" s="41"/>
    </row>
    <row r="79" spans="1:14">
      <c r="A79" s="41" t="s">
        <v>1018</v>
      </c>
      <c r="B79" s="41" t="s">
        <v>610</v>
      </c>
      <c r="C79" s="164" t="s">
        <v>57</v>
      </c>
      <c r="G79" s="41"/>
      <c r="H79"/>
      <c r="N79" s="41"/>
    </row>
    <row r="80" spans="1:14">
      <c r="A80" s="41" t="s">
        <v>1019</v>
      </c>
      <c r="B80" s="41" t="s">
        <v>612</v>
      </c>
      <c r="C80" s="164" t="s">
        <v>57</v>
      </c>
      <c r="G80" s="41"/>
      <c r="H80"/>
      <c r="N80" s="41"/>
    </row>
    <row r="81" spans="1:14">
      <c r="A81" s="41" t="s">
        <v>1020</v>
      </c>
      <c r="B81" s="41" t="s">
        <v>2</v>
      </c>
      <c r="C81" s="164" t="s">
        <v>57</v>
      </c>
      <c r="G81" s="41"/>
      <c r="H81"/>
      <c r="N81" s="41"/>
    </row>
    <row r="82" spans="1:14">
      <c r="A82" s="41" t="s">
        <v>1021</v>
      </c>
      <c r="B82" s="90" t="s">
        <v>121</v>
      </c>
      <c r="C82" s="164">
        <f>SUM(C83:C92)</f>
        <v>0</v>
      </c>
      <c r="G82" s="41"/>
      <c r="H82"/>
      <c r="I82" s="47"/>
      <c r="N82" s="41"/>
    </row>
    <row r="83" spans="1:14">
      <c r="A83" s="41" t="s">
        <v>1022</v>
      </c>
      <c r="B83" s="58" t="s">
        <v>296</v>
      </c>
      <c r="C83" s="164" t="s">
        <v>57</v>
      </c>
      <c r="G83" s="41"/>
      <c r="H83"/>
      <c r="I83" s="58"/>
      <c r="N83" s="41"/>
    </row>
    <row r="84" spans="1:14">
      <c r="A84" s="41" t="s">
        <v>1023</v>
      </c>
      <c r="B84" s="58" t="s">
        <v>298</v>
      </c>
      <c r="C84" s="164" t="s">
        <v>57</v>
      </c>
      <c r="G84" s="41"/>
      <c r="H84"/>
      <c r="I84" s="58"/>
      <c r="N84" s="41"/>
    </row>
    <row r="85" spans="1:14">
      <c r="A85" s="41" t="s">
        <v>1024</v>
      </c>
      <c r="B85" s="58" t="s">
        <v>300</v>
      </c>
      <c r="C85" s="164" t="s">
        <v>57</v>
      </c>
      <c r="G85" s="41"/>
      <c r="H85"/>
      <c r="I85" s="58"/>
      <c r="N85" s="41"/>
    </row>
    <row r="86" spans="1:14">
      <c r="A86" s="41" t="s">
        <v>1025</v>
      </c>
      <c r="B86" s="58" t="s">
        <v>12</v>
      </c>
      <c r="C86" s="164" t="s">
        <v>57</v>
      </c>
      <c r="G86" s="41"/>
      <c r="H86"/>
      <c r="I86" s="58"/>
      <c r="N86" s="41"/>
    </row>
    <row r="87" spans="1:14">
      <c r="A87" s="41" t="s">
        <v>1026</v>
      </c>
      <c r="B87" s="58" t="s">
        <v>303</v>
      </c>
      <c r="C87" s="164" t="s">
        <v>57</v>
      </c>
      <c r="G87" s="41"/>
      <c r="H87"/>
      <c r="I87" s="58"/>
      <c r="N87" s="41"/>
    </row>
    <row r="88" spans="1:14">
      <c r="A88" s="41" t="s">
        <v>1027</v>
      </c>
      <c r="B88" s="58" t="s">
        <v>305</v>
      </c>
      <c r="C88" s="164" t="s">
        <v>57</v>
      </c>
      <c r="G88" s="41"/>
      <c r="H88"/>
      <c r="I88" s="58"/>
      <c r="N88" s="41"/>
    </row>
    <row r="89" spans="1:14">
      <c r="A89" s="41" t="s">
        <v>1028</v>
      </c>
      <c r="B89" s="58" t="s">
        <v>307</v>
      </c>
      <c r="C89" s="164" t="s">
        <v>57</v>
      </c>
      <c r="G89" s="41"/>
      <c r="H89"/>
      <c r="I89" s="58"/>
      <c r="N89" s="41"/>
    </row>
    <row r="90" spans="1:14">
      <c r="A90" s="41" t="s">
        <v>1029</v>
      </c>
      <c r="B90" s="58" t="s">
        <v>309</v>
      </c>
      <c r="C90" s="164" t="s">
        <v>57</v>
      </c>
      <c r="G90" s="41"/>
      <c r="H90"/>
      <c r="I90" s="58"/>
      <c r="N90" s="41"/>
    </row>
    <row r="91" spans="1:14">
      <c r="A91" s="41" t="s">
        <v>1030</v>
      </c>
      <c r="B91" s="58" t="s">
        <v>311</v>
      </c>
      <c r="C91" s="164" t="s">
        <v>57</v>
      </c>
      <c r="G91" s="41"/>
      <c r="H91"/>
      <c r="I91" s="58"/>
      <c r="N91" s="41"/>
    </row>
    <row r="92" spans="1:14">
      <c r="A92" s="41" t="s">
        <v>1031</v>
      </c>
      <c r="B92" s="58" t="s">
        <v>121</v>
      </c>
      <c r="C92" s="164" t="s">
        <v>57</v>
      </c>
      <c r="G92" s="41"/>
      <c r="H92"/>
      <c r="I92" s="58"/>
      <c r="N92" s="41"/>
    </row>
    <row r="93" spans="1:14" outlineLevel="1">
      <c r="A93" s="41" t="s">
        <v>1032</v>
      </c>
      <c r="B93" s="70" t="s">
        <v>125</v>
      </c>
      <c r="C93" s="164"/>
      <c r="G93" s="41"/>
      <c r="H93"/>
      <c r="I93" s="58"/>
      <c r="N93" s="41"/>
    </row>
    <row r="94" spans="1:14" outlineLevel="1">
      <c r="A94" s="41" t="s">
        <v>1033</v>
      </c>
      <c r="B94" s="70" t="s">
        <v>125</v>
      </c>
      <c r="C94" s="164"/>
      <c r="G94" s="41"/>
      <c r="H94"/>
      <c r="I94" s="58"/>
      <c r="N94" s="41"/>
    </row>
    <row r="95" spans="1:14" outlineLevel="1">
      <c r="A95" s="41" t="s">
        <v>1034</v>
      </c>
      <c r="B95" s="70" t="s">
        <v>125</v>
      </c>
      <c r="C95" s="164"/>
      <c r="G95" s="41"/>
      <c r="H95"/>
      <c r="I95" s="58"/>
      <c r="N95" s="41"/>
    </row>
    <row r="96" spans="1:14" outlineLevel="1">
      <c r="A96" s="41" t="s">
        <v>1035</v>
      </c>
      <c r="B96" s="70" t="s">
        <v>125</v>
      </c>
      <c r="C96" s="164"/>
      <c r="G96" s="41"/>
      <c r="H96"/>
      <c r="I96" s="58"/>
      <c r="N96" s="41"/>
    </row>
    <row r="97" spans="1:14" outlineLevel="1">
      <c r="A97" s="41" t="s">
        <v>1036</v>
      </c>
      <c r="B97" s="70" t="s">
        <v>125</v>
      </c>
      <c r="C97" s="164"/>
      <c r="G97" s="41"/>
      <c r="H97"/>
      <c r="I97" s="58"/>
      <c r="N97" s="41"/>
    </row>
    <row r="98" spans="1:14" outlineLevel="1">
      <c r="A98" s="41" t="s">
        <v>1037</v>
      </c>
      <c r="B98" s="70" t="s">
        <v>125</v>
      </c>
      <c r="C98" s="164"/>
      <c r="G98" s="41"/>
      <c r="H98"/>
      <c r="I98" s="58"/>
      <c r="N98" s="41"/>
    </row>
    <row r="99" spans="1:14" outlineLevel="1">
      <c r="A99" s="41" t="s">
        <v>1038</v>
      </c>
      <c r="B99" s="70" t="s">
        <v>125</v>
      </c>
      <c r="C99" s="164"/>
      <c r="G99" s="41"/>
      <c r="H99"/>
      <c r="I99" s="58"/>
      <c r="N99" s="41"/>
    </row>
    <row r="100" spans="1:14" outlineLevel="1">
      <c r="A100" s="41" t="s">
        <v>1039</v>
      </c>
      <c r="B100" s="70" t="s">
        <v>125</v>
      </c>
      <c r="C100" s="164"/>
      <c r="G100" s="41"/>
      <c r="H100"/>
      <c r="I100" s="58"/>
      <c r="N100" s="41"/>
    </row>
    <row r="101" spans="1:14" outlineLevel="1">
      <c r="A101" s="41" t="s">
        <v>1040</v>
      </c>
      <c r="B101" s="70" t="s">
        <v>125</v>
      </c>
      <c r="C101" s="164"/>
      <c r="G101" s="41"/>
      <c r="H101"/>
      <c r="I101" s="58"/>
      <c r="N101" s="41"/>
    </row>
    <row r="102" spans="1:14" outlineLevel="1">
      <c r="A102" s="41" t="s">
        <v>1041</v>
      </c>
      <c r="B102" s="70" t="s">
        <v>125</v>
      </c>
      <c r="C102" s="164"/>
      <c r="G102" s="41"/>
      <c r="H102"/>
      <c r="I102" s="58"/>
      <c r="N102" s="41"/>
    </row>
    <row r="103" spans="1:14" ht="15" customHeight="1">
      <c r="A103" s="60"/>
      <c r="B103" s="179" t="s">
        <v>1740</v>
      </c>
      <c r="C103" s="165" t="s">
        <v>956</v>
      </c>
      <c r="D103" s="60"/>
      <c r="E103" s="62"/>
      <c r="F103" s="60"/>
      <c r="G103" s="63"/>
      <c r="H103"/>
      <c r="I103" s="91"/>
      <c r="J103" s="55"/>
      <c r="K103" s="55"/>
      <c r="L103" s="47"/>
      <c r="M103" s="55"/>
      <c r="N103" s="74"/>
    </row>
    <row r="104" spans="1:14">
      <c r="A104" s="41" t="s">
        <v>1042</v>
      </c>
      <c r="B104" s="58" t="s">
        <v>635</v>
      </c>
      <c r="C104" s="164" t="s">
        <v>57</v>
      </c>
      <c r="G104" s="41"/>
      <c r="H104"/>
      <c r="I104" s="58"/>
      <c r="N104" s="41"/>
    </row>
    <row r="105" spans="1:14">
      <c r="A105" s="41" t="s">
        <v>1043</v>
      </c>
      <c r="B105" s="58" t="s">
        <v>635</v>
      </c>
      <c r="C105" s="164" t="s">
        <v>57</v>
      </c>
      <c r="G105" s="41"/>
      <c r="H105"/>
      <c r="I105" s="58"/>
      <c r="N105" s="41"/>
    </row>
    <row r="106" spans="1:14">
      <c r="A106" s="41" t="s">
        <v>1044</v>
      </c>
      <c r="B106" s="58" t="s">
        <v>635</v>
      </c>
      <c r="C106" s="164" t="s">
        <v>57</v>
      </c>
      <c r="G106" s="41"/>
      <c r="H106"/>
      <c r="I106" s="58"/>
      <c r="N106" s="41"/>
    </row>
    <row r="107" spans="1:14">
      <c r="A107" s="41" t="s">
        <v>1045</v>
      </c>
      <c r="B107" s="58" t="s">
        <v>635</v>
      </c>
      <c r="C107" s="164" t="s">
        <v>57</v>
      </c>
      <c r="G107" s="41"/>
      <c r="H107"/>
      <c r="I107" s="58"/>
      <c r="N107" s="41"/>
    </row>
    <row r="108" spans="1:14">
      <c r="A108" s="41" t="s">
        <v>1046</v>
      </c>
      <c r="B108" s="58" t="s">
        <v>635</v>
      </c>
      <c r="C108" s="164" t="s">
        <v>57</v>
      </c>
      <c r="G108" s="41"/>
      <c r="H108"/>
      <c r="I108" s="58"/>
      <c r="N108" s="41"/>
    </row>
    <row r="109" spans="1:14">
      <c r="A109" s="41" t="s">
        <v>1047</v>
      </c>
      <c r="B109" s="58" t="s">
        <v>635</v>
      </c>
      <c r="C109" s="164" t="s">
        <v>57</v>
      </c>
      <c r="G109" s="41"/>
      <c r="H109"/>
      <c r="I109" s="58"/>
      <c r="N109" s="41"/>
    </row>
    <row r="110" spans="1:14">
      <c r="A110" s="41" t="s">
        <v>1048</v>
      </c>
      <c r="B110" s="58" t="s">
        <v>635</v>
      </c>
      <c r="C110" s="164" t="s">
        <v>57</v>
      </c>
      <c r="G110" s="41"/>
      <c r="H110"/>
      <c r="I110" s="58"/>
      <c r="N110" s="41"/>
    </row>
    <row r="111" spans="1:14">
      <c r="A111" s="41" t="s">
        <v>1049</v>
      </c>
      <c r="B111" s="58" t="s">
        <v>635</v>
      </c>
      <c r="C111" s="164" t="s">
        <v>57</v>
      </c>
      <c r="G111" s="41"/>
      <c r="H111"/>
      <c r="I111" s="58"/>
      <c r="N111" s="41"/>
    </row>
    <row r="112" spans="1:14">
      <c r="A112" s="41" t="s">
        <v>1050</v>
      </c>
      <c r="B112" s="58" t="s">
        <v>635</v>
      </c>
      <c r="C112" s="164" t="s">
        <v>57</v>
      </c>
      <c r="G112" s="41"/>
      <c r="H112"/>
      <c r="I112" s="58"/>
      <c r="N112" s="41"/>
    </row>
    <row r="113" spans="1:14">
      <c r="A113" s="41" t="s">
        <v>1051</v>
      </c>
      <c r="B113" s="58" t="s">
        <v>635</v>
      </c>
      <c r="C113" s="164" t="s">
        <v>57</v>
      </c>
      <c r="G113" s="41"/>
      <c r="H113"/>
      <c r="I113" s="58"/>
      <c r="N113" s="41"/>
    </row>
    <row r="114" spans="1:14">
      <c r="A114" s="41" t="s">
        <v>1052</v>
      </c>
      <c r="B114" s="58" t="s">
        <v>635</v>
      </c>
      <c r="C114" s="164" t="s">
        <v>57</v>
      </c>
      <c r="G114" s="41"/>
      <c r="H114"/>
      <c r="I114" s="58"/>
      <c r="N114" s="41"/>
    </row>
    <row r="115" spans="1:14">
      <c r="A115" s="41" t="s">
        <v>1053</v>
      </c>
      <c r="B115" s="58" t="s">
        <v>635</v>
      </c>
      <c r="C115" s="164" t="s">
        <v>57</v>
      </c>
      <c r="G115" s="41"/>
      <c r="H115"/>
      <c r="I115" s="58"/>
      <c r="N115" s="41"/>
    </row>
    <row r="116" spans="1:14">
      <c r="A116" s="41" t="s">
        <v>1054</v>
      </c>
      <c r="B116" s="58" t="s">
        <v>635</v>
      </c>
      <c r="C116" s="164" t="s">
        <v>57</v>
      </c>
      <c r="G116" s="41"/>
      <c r="H116"/>
      <c r="I116" s="58"/>
      <c r="N116" s="41"/>
    </row>
    <row r="117" spans="1:14">
      <c r="A117" s="41" t="s">
        <v>1055</v>
      </c>
      <c r="B117" s="58" t="s">
        <v>635</v>
      </c>
      <c r="C117" s="164" t="s">
        <v>57</v>
      </c>
      <c r="G117" s="41"/>
      <c r="H117"/>
      <c r="I117" s="58"/>
      <c r="N117" s="41"/>
    </row>
    <row r="118" spans="1:14">
      <c r="A118" s="41" t="s">
        <v>1056</v>
      </c>
      <c r="B118" s="58" t="s">
        <v>635</v>
      </c>
      <c r="C118" s="164" t="s">
        <v>57</v>
      </c>
      <c r="G118" s="41"/>
      <c r="H118"/>
      <c r="I118" s="58"/>
      <c r="N118" s="41"/>
    </row>
    <row r="119" spans="1:14">
      <c r="A119" s="41" t="s">
        <v>1057</v>
      </c>
      <c r="B119" s="58" t="s">
        <v>635</v>
      </c>
      <c r="C119" s="164" t="s">
        <v>57</v>
      </c>
      <c r="G119" s="41"/>
      <c r="H119"/>
      <c r="I119" s="58"/>
      <c r="N119" s="41"/>
    </row>
    <row r="120" spans="1:14">
      <c r="A120" s="41" t="s">
        <v>1058</v>
      </c>
      <c r="B120" s="58" t="s">
        <v>635</v>
      </c>
      <c r="C120" s="164" t="s">
        <v>57</v>
      </c>
      <c r="G120" s="41"/>
      <c r="H120"/>
      <c r="I120" s="58"/>
      <c r="N120" s="41"/>
    </row>
    <row r="121" spans="1:14">
      <c r="A121" s="41" t="s">
        <v>1059</v>
      </c>
      <c r="B121" s="58" t="s">
        <v>635</v>
      </c>
      <c r="C121" s="164" t="s">
        <v>57</v>
      </c>
      <c r="G121" s="41"/>
      <c r="H121"/>
      <c r="I121" s="58"/>
      <c r="N121" s="41"/>
    </row>
    <row r="122" spans="1:14">
      <c r="A122" s="41" t="s">
        <v>1060</v>
      </c>
      <c r="B122" s="58" t="s">
        <v>635</v>
      </c>
      <c r="C122" s="164" t="s">
        <v>57</v>
      </c>
      <c r="G122" s="41"/>
      <c r="H122"/>
      <c r="I122" s="58"/>
      <c r="N122" s="41"/>
    </row>
    <row r="123" spans="1:14">
      <c r="A123" s="41" t="s">
        <v>1061</v>
      </c>
      <c r="B123" s="58" t="s">
        <v>635</v>
      </c>
      <c r="C123" s="164" t="s">
        <v>57</v>
      </c>
      <c r="G123" s="41"/>
      <c r="H123"/>
      <c r="I123" s="58"/>
      <c r="N123" s="41"/>
    </row>
    <row r="124" spans="1:14">
      <c r="A124" s="41" t="s">
        <v>1062</v>
      </c>
      <c r="B124" s="58" t="s">
        <v>635</v>
      </c>
      <c r="C124" s="164" t="s">
        <v>57</v>
      </c>
      <c r="G124" s="41"/>
      <c r="H124"/>
      <c r="I124" s="58"/>
      <c r="N124" s="41"/>
    </row>
    <row r="125" spans="1:14">
      <c r="A125" s="41" t="s">
        <v>1063</v>
      </c>
      <c r="B125" s="58" t="s">
        <v>635</v>
      </c>
      <c r="C125" s="164" t="s">
        <v>57</v>
      </c>
      <c r="G125" s="41"/>
      <c r="H125"/>
      <c r="I125" s="58"/>
      <c r="N125" s="41"/>
    </row>
    <row r="126" spans="1:14">
      <c r="A126" s="41" t="s">
        <v>1064</v>
      </c>
      <c r="B126" s="58" t="s">
        <v>635</v>
      </c>
      <c r="C126" s="164" t="s">
        <v>57</v>
      </c>
      <c r="G126" s="41"/>
      <c r="H126"/>
      <c r="I126" s="58"/>
      <c r="N126" s="41"/>
    </row>
    <row r="127" spans="1:14">
      <c r="A127" s="41" t="s">
        <v>1065</v>
      </c>
      <c r="B127" s="58" t="s">
        <v>635</v>
      </c>
      <c r="C127" s="164" t="s">
        <v>57</v>
      </c>
      <c r="G127" s="41"/>
      <c r="H127"/>
      <c r="I127" s="58"/>
      <c r="N127" s="41"/>
    </row>
    <row r="128" spans="1:14">
      <c r="A128" s="41" t="s">
        <v>1066</v>
      </c>
      <c r="B128" s="58" t="s">
        <v>635</v>
      </c>
      <c r="C128" s="41" t="s">
        <v>57</v>
      </c>
      <c r="G128" s="41"/>
      <c r="H128"/>
      <c r="I128" s="58"/>
      <c r="N128" s="41"/>
    </row>
    <row r="129" spans="1:14">
      <c r="A129" s="60"/>
      <c r="B129" s="61" t="s">
        <v>666</v>
      </c>
      <c r="C129" s="60" t="s">
        <v>956</v>
      </c>
      <c r="D129" s="60"/>
      <c r="E129" s="60"/>
      <c r="F129" s="63"/>
      <c r="G129" s="63"/>
      <c r="H129"/>
      <c r="I129" s="91"/>
      <c r="J129" s="55"/>
      <c r="K129" s="55"/>
      <c r="L129" s="55"/>
      <c r="M129" s="74"/>
      <c r="N129" s="74"/>
    </row>
    <row r="130" spans="1:14">
      <c r="A130" s="41" t="s">
        <v>1067</v>
      </c>
      <c r="B130" s="41" t="s">
        <v>668</v>
      </c>
      <c r="C130" s="164" t="s">
        <v>57</v>
      </c>
      <c r="D130"/>
      <c r="E130"/>
      <c r="F130"/>
      <c r="G130"/>
      <c r="H130"/>
      <c r="K130" s="83"/>
      <c r="L130" s="83"/>
      <c r="M130" s="83"/>
      <c r="N130" s="83"/>
    </row>
    <row r="131" spans="1:14">
      <c r="A131" s="41" t="s">
        <v>1068</v>
      </c>
      <c r="B131" s="41" t="s">
        <v>670</v>
      </c>
      <c r="C131" s="164" t="s">
        <v>57</v>
      </c>
      <c r="D131"/>
      <c r="E131"/>
      <c r="F131"/>
      <c r="G131"/>
      <c r="H131"/>
      <c r="K131" s="83"/>
      <c r="L131" s="83"/>
      <c r="M131" s="83"/>
      <c r="N131" s="83"/>
    </row>
    <row r="132" spans="1:14">
      <c r="A132" s="41" t="s">
        <v>1069</v>
      </c>
      <c r="B132" s="41" t="s">
        <v>121</v>
      </c>
      <c r="C132" s="164" t="s">
        <v>57</v>
      </c>
      <c r="D132"/>
      <c r="E132"/>
      <c r="F132"/>
      <c r="G132"/>
      <c r="H132"/>
      <c r="K132" s="83"/>
      <c r="L132" s="83"/>
      <c r="M132" s="83"/>
      <c r="N132" s="83"/>
    </row>
    <row r="133" spans="1:14" outlineLevel="1">
      <c r="A133" s="41" t="s">
        <v>1070</v>
      </c>
      <c r="C133" s="164"/>
      <c r="D133"/>
      <c r="E133"/>
      <c r="F133"/>
      <c r="G133"/>
      <c r="H133"/>
      <c r="K133" s="83"/>
      <c r="L133" s="83"/>
      <c r="M133" s="83"/>
      <c r="N133" s="83"/>
    </row>
    <row r="134" spans="1:14" outlineLevel="1">
      <c r="A134" s="41" t="s">
        <v>1071</v>
      </c>
      <c r="C134" s="164"/>
      <c r="D134"/>
      <c r="E134"/>
      <c r="F134"/>
      <c r="G134"/>
      <c r="H134"/>
      <c r="K134" s="83"/>
      <c r="L134" s="83"/>
      <c r="M134" s="83"/>
      <c r="N134" s="83"/>
    </row>
    <row r="135" spans="1:14" outlineLevel="1">
      <c r="A135" s="41" t="s">
        <v>1072</v>
      </c>
      <c r="C135" s="164"/>
      <c r="D135"/>
      <c r="E135"/>
      <c r="F135"/>
      <c r="G135"/>
      <c r="H135"/>
      <c r="K135" s="83"/>
      <c r="L135" s="83"/>
      <c r="M135" s="83"/>
      <c r="N135" s="83"/>
    </row>
    <row r="136" spans="1:14" outlineLevel="1">
      <c r="A136" s="41" t="s">
        <v>1073</v>
      </c>
      <c r="C136" s="164"/>
      <c r="D136"/>
      <c r="E136"/>
      <c r="F136"/>
      <c r="G136"/>
      <c r="H136"/>
      <c r="K136" s="83"/>
      <c r="L136" s="83"/>
      <c r="M136" s="83"/>
      <c r="N136" s="83"/>
    </row>
    <row r="137" spans="1:14">
      <c r="A137" s="60"/>
      <c r="B137" s="61" t="s">
        <v>678</v>
      </c>
      <c r="C137" s="60" t="s">
        <v>956</v>
      </c>
      <c r="D137" s="60"/>
      <c r="E137" s="60"/>
      <c r="F137" s="63"/>
      <c r="G137" s="63"/>
      <c r="H137"/>
      <c r="I137" s="91"/>
      <c r="J137" s="55"/>
      <c r="K137" s="55"/>
      <c r="L137" s="55"/>
      <c r="M137" s="74"/>
      <c r="N137" s="74"/>
    </row>
    <row r="138" spans="1:14">
      <c r="A138" s="41" t="s">
        <v>1074</v>
      </c>
      <c r="B138" s="41" t="s">
        <v>680</v>
      </c>
      <c r="C138" s="164" t="s">
        <v>57</v>
      </c>
      <c r="D138" s="93"/>
      <c r="E138" s="93"/>
      <c r="F138" s="78"/>
      <c r="G138" s="66"/>
      <c r="H138"/>
      <c r="K138" s="93"/>
      <c r="L138" s="93"/>
      <c r="M138" s="78"/>
      <c r="N138" s="66"/>
    </row>
    <row r="139" spans="1:14">
      <c r="A139" s="41" t="s">
        <v>1075</v>
      </c>
      <c r="B139" s="41" t="s">
        <v>682</v>
      </c>
      <c r="C139" s="164" t="s">
        <v>57</v>
      </c>
      <c r="D139" s="93"/>
      <c r="E139" s="93"/>
      <c r="F139" s="78"/>
      <c r="G139" s="66"/>
      <c r="H139"/>
      <c r="K139" s="93"/>
      <c r="L139" s="93"/>
      <c r="M139" s="78"/>
      <c r="N139" s="66"/>
    </row>
    <row r="140" spans="1:14">
      <c r="A140" s="41" t="s">
        <v>1076</v>
      </c>
      <c r="B140" s="41" t="s">
        <v>121</v>
      </c>
      <c r="C140" s="164" t="s">
        <v>57</v>
      </c>
      <c r="D140" s="93"/>
      <c r="E140" s="93"/>
      <c r="F140" s="78"/>
      <c r="G140" s="66"/>
      <c r="H140"/>
      <c r="K140" s="93"/>
      <c r="L140" s="93"/>
      <c r="M140" s="78"/>
      <c r="N140" s="66"/>
    </row>
    <row r="141" spans="1:14" outlineLevel="1">
      <c r="A141" s="41" t="s">
        <v>1077</v>
      </c>
      <c r="C141" s="164"/>
      <c r="D141" s="93"/>
      <c r="E141" s="93"/>
      <c r="F141" s="78"/>
      <c r="G141" s="66"/>
      <c r="H141"/>
      <c r="K141" s="93"/>
      <c r="L141" s="93"/>
      <c r="M141" s="78"/>
      <c r="N141" s="66"/>
    </row>
    <row r="142" spans="1:14" outlineLevel="1">
      <c r="A142" s="41" t="s">
        <v>1078</v>
      </c>
      <c r="C142" s="164"/>
      <c r="D142" s="93"/>
      <c r="E142" s="93"/>
      <c r="F142" s="78"/>
      <c r="G142" s="66"/>
      <c r="H142"/>
      <c r="K142" s="93"/>
      <c r="L142" s="93"/>
      <c r="M142" s="78"/>
      <c r="N142" s="66"/>
    </row>
    <row r="143" spans="1:14" outlineLevel="1">
      <c r="A143" s="41" t="s">
        <v>1079</v>
      </c>
      <c r="C143" s="164"/>
      <c r="D143" s="93"/>
      <c r="E143" s="93"/>
      <c r="F143" s="78"/>
      <c r="G143" s="66"/>
      <c r="H143"/>
      <c r="K143" s="93"/>
      <c r="L143" s="93"/>
      <c r="M143" s="78"/>
      <c r="N143" s="66"/>
    </row>
    <row r="144" spans="1:14" outlineLevel="1">
      <c r="A144" s="41" t="s">
        <v>1080</v>
      </c>
      <c r="C144" s="164"/>
      <c r="D144" s="93"/>
      <c r="E144" s="93"/>
      <c r="F144" s="78"/>
      <c r="G144" s="66"/>
      <c r="H144"/>
      <c r="K144" s="93"/>
      <c r="L144" s="93"/>
      <c r="M144" s="78"/>
      <c r="N144" s="66"/>
    </row>
    <row r="145" spans="1:14" outlineLevel="1">
      <c r="A145" s="41" t="s">
        <v>1081</v>
      </c>
      <c r="C145" s="164"/>
      <c r="D145" s="93"/>
      <c r="E145" s="93"/>
      <c r="F145" s="78"/>
      <c r="G145" s="66"/>
      <c r="H145"/>
      <c r="K145" s="93"/>
      <c r="L145" s="93"/>
      <c r="M145" s="78"/>
      <c r="N145" s="66"/>
    </row>
    <row r="146" spans="1:14" outlineLevel="1">
      <c r="A146" s="41" t="s">
        <v>1082</v>
      </c>
      <c r="C146" s="164"/>
      <c r="D146" s="93"/>
      <c r="E146" s="93"/>
      <c r="F146" s="78"/>
      <c r="G146" s="66"/>
      <c r="H146"/>
      <c r="K146" s="93"/>
      <c r="L146" s="93"/>
      <c r="M146" s="78"/>
      <c r="N146" s="66"/>
    </row>
    <row r="147" spans="1:14">
      <c r="A147" s="60"/>
      <c r="B147" s="61" t="s">
        <v>1083</v>
      </c>
      <c r="C147" s="60" t="s">
        <v>87</v>
      </c>
      <c r="D147" s="60"/>
      <c r="E147" s="60"/>
      <c r="F147" s="60" t="s">
        <v>956</v>
      </c>
      <c r="G147" s="63"/>
      <c r="H147"/>
      <c r="I147" s="91"/>
      <c r="J147" s="55"/>
      <c r="K147" s="55"/>
      <c r="L147" s="55"/>
      <c r="M147" s="55"/>
      <c r="N147" s="74"/>
    </row>
    <row r="148" spans="1:14">
      <c r="A148" s="41" t="s">
        <v>1084</v>
      </c>
      <c r="B148" s="58" t="s">
        <v>1085</v>
      </c>
      <c r="C148" s="170" t="s">
        <v>57</v>
      </c>
      <c r="D148" s="93"/>
      <c r="E148" s="93"/>
      <c r="F148" s="67" t="str">
        <f>IF($C$152=0,"",IF(C148="[for completion]","",C148/$C$152))</f>
        <v/>
      </c>
      <c r="G148" s="66"/>
      <c r="H148"/>
      <c r="I148" s="58"/>
      <c r="K148" s="93"/>
      <c r="L148" s="93"/>
      <c r="M148" s="67"/>
      <c r="N148" s="66"/>
    </row>
    <row r="149" spans="1:14">
      <c r="A149" s="41" t="s">
        <v>1086</v>
      </c>
      <c r="B149" s="58" t="s">
        <v>1087</v>
      </c>
      <c r="C149" s="170" t="s">
        <v>57</v>
      </c>
      <c r="D149" s="93"/>
      <c r="E149" s="93"/>
      <c r="F149" s="67" t="str">
        <f>IF($C$152=0,"",IF(C149="[for completion]","",C149/$C$152))</f>
        <v/>
      </c>
      <c r="G149" s="66"/>
      <c r="H149"/>
      <c r="I149" s="58"/>
      <c r="K149" s="93"/>
      <c r="L149" s="93"/>
      <c r="M149" s="67"/>
      <c r="N149" s="66"/>
    </row>
    <row r="150" spans="1:14">
      <c r="A150" s="41" t="s">
        <v>1088</v>
      </c>
      <c r="B150" s="58" t="s">
        <v>1089</v>
      </c>
      <c r="C150" s="170" t="s">
        <v>57</v>
      </c>
      <c r="D150" s="93"/>
      <c r="E150" s="93"/>
      <c r="F150" s="67" t="str">
        <f>IF($C$152=0,"",IF(C150="[for completion]","",C150/$C$152))</f>
        <v/>
      </c>
      <c r="G150" s="66"/>
      <c r="H150"/>
      <c r="I150" s="58"/>
      <c r="K150" s="93"/>
      <c r="L150" s="93"/>
      <c r="M150" s="67"/>
      <c r="N150" s="66"/>
    </row>
    <row r="151" spans="1:14" ht="15" customHeight="1">
      <c r="A151" s="41" t="s">
        <v>1090</v>
      </c>
      <c r="B151" s="58" t="s">
        <v>1091</v>
      </c>
      <c r="C151" s="170" t="s">
        <v>57</v>
      </c>
      <c r="D151" s="93"/>
      <c r="E151" s="93"/>
      <c r="F151" s="67" t="str">
        <f>IF($C$152=0,"",IF(C151="[for completion]","",C151/$C$152))</f>
        <v/>
      </c>
      <c r="G151" s="66"/>
      <c r="H151"/>
      <c r="I151" s="58"/>
      <c r="K151" s="93"/>
      <c r="L151" s="93"/>
      <c r="M151" s="67"/>
      <c r="N151" s="66"/>
    </row>
    <row r="152" spans="1:14" ht="15" customHeight="1">
      <c r="A152" s="41" t="s">
        <v>1092</v>
      </c>
      <c r="B152" s="68" t="s">
        <v>123</v>
      </c>
      <c r="C152" s="172">
        <f>SUM(C148:C151)</f>
        <v>0</v>
      </c>
      <c r="D152" s="93"/>
      <c r="E152" s="93"/>
      <c r="F152" s="78">
        <f>SUM(F148:F151)</f>
        <v>0</v>
      </c>
      <c r="G152" s="66"/>
      <c r="H152"/>
      <c r="I152" s="58"/>
      <c r="K152" s="93"/>
      <c r="L152" s="93"/>
      <c r="M152" s="67"/>
      <c r="N152" s="66"/>
    </row>
    <row r="153" spans="1:14" ht="15" customHeight="1" outlineLevel="1">
      <c r="A153" s="41" t="s">
        <v>1093</v>
      </c>
      <c r="B153" s="70" t="s">
        <v>1094</v>
      </c>
      <c r="D153" s="93"/>
      <c r="E153" s="93"/>
      <c r="F153" s="67" t="str">
        <f>IF($C$152=0,"",IF(C153="[for completion]","",C153/$C$152))</f>
        <v/>
      </c>
      <c r="G153" s="66"/>
      <c r="H153"/>
      <c r="I153" s="58"/>
      <c r="K153" s="93"/>
      <c r="L153" s="93"/>
      <c r="M153" s="67"/>
      <c r="N153" s="66"/>
    </row>
    <row r="154" spans="1:14" ht="15" customHeight="1" outlineLevel="1">
      <c r="A154" s="41" t="s">
        <v>1095</v>
      </c>
      <c r="B154" s="70" t="s">
        <v>1096</v>
      </c>
      <c r="D154" s="93"/>
      <c r="E154" s="93"/>
      <c r="F154" s="67" t="str">
        <f t="shared" ref="F154:F159" si="2">IF($C$152=0,"",IF(C154="[for completion]","",C154/$C$152))</f>
        <v/>
      </c>
      <c r="G154" s="66"/>
      <c r="H154"/>
      <c r="I154" s="58"/>
      <c r="K154" s="93"/>
      <c r="L154" s="93"/>
      <c r="M154" s="67"/>
      <c r="N154" s="66"/>
    </row>
    <row r="155" spans="1:14" ht="15" customHeight="1" outlineLevel="1">
      <c r="A155" s="41" t="s">
        <v>1097</v>
      </c>
      <c r="B155" s="70" t="s">
        <v>1098</v>
      </c>
      <c r="D155" s="93"/>
      <c r="E155" s="93"/>
      <c r="F155" s="67" t="str">
        <f t="shared" si="2"/>
        <v/>
      </c>
      <c r="G155" s="66"/>
      <c r="H155"/>
      <c r="I155" s="58"/>
      <c r="K155" s="93"/>
      <c r="L155" s="93"/>
      <c r="M155" s="67"/>
      <c r="N155" s="66"/>
    </row>
    <row r="156" spans="1:14" ht="15" customHeight="1" outlineLevel="1">
      <c r="A156" s="41" t="s">
        <v>1099</v>
      </c>
      <c r="B156" s="70" t="s">
        <v>1100</v>
      </c>
      <c r="D156" s="93"/>
      <c r="E156" s="93"/>
      <c r="F156" s="67" t="str">
        <f t="shared" si="2"/>
        <v/>
      </c>
      <c r="G156" s="66"/>
      <c r="H156"/>
      <c r="I156" s="58"/>
      <c r="K156" s="93"/>
      <c r="L156" s="93"/>
      <c r="M156" s="67"/>
      <c r="N156" s="66"/>
    </row>
    <row r="157" spans="1:14" ht="15" customHeight="1" outlineLevel="1">
      <c r="A157" s="41" t="s">
        <v>1101</v>
      </c>
      <c r="B157" s="70" t="s">
        <v>1102</v>
      </c>
      <c r="D157" s="93"/>
      <c r="E157" s="93"/>
      <c r="F157" s="67" t="str">
        <f t="shared" si="2"/>
        <v/>
      </c>
      <c r="G157" s="66"/>
      <c r="H157"/>
      <c r="I157" s="58"/>
      <c r="K157" s="93"/>
      <c r="L157" s="93"/>
      <c r="M157" s="67"/>
      <c r="N157" s="66"/>
    </row>
    <row r="158" spans="1:14" ht="15" customHeight="1" outlineLevel="1">
      <c r="A158" s="41" t="s">
        <v>1103</v>
      </c>
      <c r="B158" s="70" t="s">
        <v>1104</v>
      </c>
      <c r="D158" s="93"/>
      <c r="E158" s="93"/>
      <c r="F158" s="67" t="str">
        <f t="shared" si="2"/>
        <v/>
      </c>
      <c r="G158" s="66"/>
      <c r="H158"/>
      <c r="I158" s="58"/>
      <c r="K158" s="93"/>
      <c r="L158" s="93"/>
      <c r="M158" s="67"/>
      <c r="N158" s="66"/>
    </row>
    <row r="159" spans="1:14" ht="15" customHeight="1" outlineLevel="1">
      <c r="A159" s="41" t="s">
        <v>1105</v>
      </c>
      <c r="B159" s="70" t="s">
        <v>1106</v>
      </c>
      <c r="D159" s="93"/>
      <c r="E159" s="93"/>
      <c r="F159" s="67" t="str">
        <f t="shared" si="2"/>
        <v/>
      </c>
      <c r="G159" s="66"/>
      <c r="H159"/>
      <c r="I159" s="58"/>
      <c r="K159" s="93"/>
      <c r="L159" s="93"/>
      <c r="M159" s="67"/>
      <c r="N159" s="66"/>
    </row>
    <row r="160" spans="1:14" ht="15" customHeight="1" outlineLevel="1">
      <c r="A160" s="41" t="s">
        <v>1107</v>
      </c>
      <c r="B160" s="70"/>
      <c r="D160" s="93"/>
      <c r="E160" s="93"/>
      <c r="F160" s="67"/>
      <c r="G160" s="66"/>
      <c r="H160"/>
      <c r="I160" s="58"/>
      <c r="K160" s="93"/>
      <c r="L160" s="93"/>
      <c r="M160" s="67"/>
      <c r="N160" s="66"/>
    </row>
    <row r="161" spans="1:14" ht="15" customHeight="1" outlineLevel="1">
      <c r="A161" s="41" t="s">
        <v>1108</v>
      </c>
      <c r="B161" s="70"/>
      <c r="D161" s="93"/>
      <c r="E161" s="93"/>
      <c r="F161" s="67"/>
      <c r="G161" s="66"/>
      <c r="H161"/>
      <c r="I161" s="58"/>
      <c r="K161" s="93"/>
      <c r="L161" s="93"/>
      <c r="M161" s="67"/>
      <c r="N161" s="66"/>
    </row>
    <row r="162" spans="1:14" ht="15" customHeight="1" outlineLevel="1">
      <c r="A162" s="41" t="s">
        <v>1109</v>
      </c>
      <c r="B162" s="70"/>
      <c r="D162" s="93"/>
      <c r="E162" s="93"/>
      <c r="F162" s="67"/>
      <c r="G162" s="66"/>
      <c r="H162"/>
      <c r="I162" s="58"/>
      <c r="K162" s="93"/>
      <c r="L162" s="93"/>
      <c r="M162" s="67"/>
      <c r="N162" s="66"/>
    </row>
    <row r="163" spans="1:14" ht="15" customHeight="1" outlineLevel="1">
      <c r="A163" s="41" t="s">
        <v>1110</v>
      </c>
      <c r="B163" s="70"/>
      <c r="D163" s="93"/>
      <c r="E163" s="93"/>
      <c r="F163" s="67"/>
      <c r="G163" s="66"/>
      <c r="H163"/>
      <c r="I163" s="58"/>
      <c r="K163" s="93"/>
      <c r="L163" s="93"/>
      <c r="M163" s="67"/>
      <c r="N163" s="66"/>
    </row>
    <row r="164" spans="1:14" ht="15" customHeight="1" outlineLevel="1">
      <c r="A164" s="41" t="s">
        <v>1111</v>
      </c>
      <c r="B164" s="58"/>
      <c r="D164" s="93"/>
      <c r="E164" s="93"/>
      <c r="F164" s="67"/>
      <c r="G164" s="66"/>
      <c r="H164"/>
      <c r="I164" s="58"/>
      <c r="K164" s="93"/>
      <c r="L164" s="93"/>
      <c r="M164" s="67"/>
      <c r="N164" s="66"/>
    </row>
    <row r="165" spans="1:14" outlineLevel="1">
      <c r="A165" s="41" t="s">
        <v>1112</v>
      </c>
      <c r="B165" s="71"/>
      <c r="C165" s="71"/>
      <c r="D165" s="71"/>
      <c r="E165" s="71"/>
      <c r="F165" s="67"/>
      <c r="G165" s="66"/>
      <c r="H165"/>
      <c r="I165" s="68"/>
      <c r="J165" s="58"/>
      <c r="K165" s="93"/>
      <c r="L165" s="93"/>
      <c r="M165" s="78"/>
      <c r="N165" s="66"/>
    </row>
    <row r="166" spans="1:14" ht="15" customHeight="1">
      <c r="A166" s="60"/>
      <c r="B166" s="61" t="s">
        <v>1113</v>
      </c>
      <c r="C166" s="60"/>
      <c r="D166" s="60"/>
      <c r="E166" s="60"/>
      <c r="F166" s="63"/>
      <c r="G166" s="63"/>
      <c r="H166"/>
      <c r="I166" s="91"/>
      <c r="J166" s="55"/>
      <c r="K166" s="55"/>
      <c r="L166" s="55"/>
      <c r="M166" s="74"/>
      <c r="N166" s="74"/>
    </row>
    <row r="167" spans="1:14">
      <c r="A167" s="41" t="s">
        <v>1114</v>
      </c>
      <c r="B167" s="41" t="s">
        <v>707</v>
      </c>
      <c r="C167" s="164" t="s">
        <v>57</v>
      </c>
      <c r="D167"/>
      <c r="E167" s="39"/>
      <c r="F167" s="39"/>
      <c r="G167"/>
      <c r="H167"/>
      <c r="K167" s="83"/>
      <c r="L167" s="39"/>
      <c r="M167" s="39"/>
      <c r="N167" s="83"/>
    </row>
    <row r="168" spans="1:14" outlineLevel="1">
      <c r="A168" s="41" t="s">
        <v>1115</v>
      </c>
      <c r="D168"/>
      <c r="E168" s="39"/>
      <c r="F168" s="39"/>
      <c r="G168"/>
      <c r="H168"/>
      <c r="K168" s="83"/>
      <c r="L168" s="39"/>
      <c r="M168" s="39"/>
      <c r="N168" s="83"/>
    </row>
    <row r="169" spans="1:14" outlineLevel="1">
      <c r="A169" s="41" t="s">
        <v>1116</v>
      </c>
      <c r="D169"/>
      <c r="E169" s="39"/>
      <c r="F169" s="39"/>
      <c r="G169"/>
      <c r="H169"/>
      <c r="K169" s="83"/>
      <c r="L169" s="39"/>
      <c r="M169" s="39"/>
      <c r="N169" s="83"/>
    </row>
    <row r="170" spans="1:14" outlineLevel="1">
      <c r="A170" s="41" t="s">
        <v>1117</v>
      </c>
      <c r="D170"/>
      <c r="E170" s="39"/>
      <c r="F170" s="39"/>
      <c r="G170"/>
      <c r="H170"/>
      <c r="K170" s="83"/>
      <c r="L170" s="39"/>
      <c r="M170" s="39"/>
      <c r="N170" s="83"/>
    </row>
    <row r="171" spans="1:14" outlineLevel="1">
      <c r="A171" s="41" t="s">
        <v>1118</v>
      </c>
      <c r="D171"/>
      <c r="E171" s="39"/>
      <c r="F171" s="39"/>
      <c r="G171"/>
      <c r="H171"/>
      <c r="K171" s="83"/>
      <c r="L171" s="39"/>
      <c r="M171" s="39"/>
      <c r="N171" s="83"/>
    </row>
    <row r="172" spans="1:14">
      <c r="A172" s="60"/>
      <c r="B172" s="61" t="s">
        <v>1119</v>
      </c>
      <c r="C172" s="60" t="s">
        <v>956</v>
      </c>
      <c r="D172" s="60"/>
      <c r="E172" s="60"/>
      <c r="F172" s="63"/>
      <c r="G172" s="63"/>
      <c r="H172"/>
      <c r="I172" s="91"/>
      <c r="J172" s="55"/>
      <c r="K172" s="55"/>
      <c r="L172" s="55"/>
      <c r="M172" s="74"/>
      <c r="N172" s="74"/>
    </row>
    <row r="173" spans="1:14" ht="15" customHeight="1">
      <c r="A173" s="41" t="s">
        <v>1120</v>
      </c>
      <c r="B173" s="41" t="s">
        <v>1121</v>
      </c>
      <c r="C173" s="164" t="s">
        <v>57</v>
      </c>
      <c r="D173"/>
      <c r="E173"/>
      <c r="F173"/>
      <c r="G173"/>
      <c r="H173"/>
      <c r="K173" s="83"/>
      <c r="L173" s="83"/>
      <c r="M173" s="83"/>
      <c r="N173" s="83"/>
    </row>
    <row r="174" spans="1:14" outlineLevel="1">
      <c r="A174" s="41" t="s">
        <v>1122</v>
      </c>
      <c r="D174"/>
      <c r="E174"/>
      <c r="F174"/>
      <c r="G174"/>
      <c r="H174"/>
      <c r="K174" s="83"/>
      <c r="L174" s="83"/>
      <c r="M174" s="83"/>
      <c r="N174" s="83"/>
    </row>
    <row r="175" spans="1:14" outlineLevel="1">
      <c r="A175" s="41" t="s">
        <v>1123</v>
      </c>
      <c r="D175"/>
      <c r="E175"/>
      <c r="F175"/>
      <c r="G175"/>
      <c r="H175"/>
      <c r="K175" s="83"/>
      <c r="L175" s="83"/>
      <c r="M175" s="83"/>
      <c r="N175" s="83"/>
    </row>
    <row r="176" spans="1:14" outlineLevel="1">
      <c r="A176" s="41" t="s">
        <v>1124</v>
      </c>
      <c r="D176"/>
      <c r="E176"/>
      <c r="F176"/>
      <c r="G176"/>
      <c r="H176"/>
      <c r="K176" s="83"/>
      <c r="L176" s="83"/>
      <c r="M176" s="83"/>
      <c r="N176" s="83"/>
    </row>
    <row r="177" spans="1:14" outlineLevel="1">
      <c r="A177" s="41" t="s">
        <v>1125</v>
      </c>
      <c r="D177"/>
      <c r="E177"/>
      <c r="F177"/>
      <c r="G177"/>
      <c r="H177"/>
      <c r="K177" s="83"/>
      <c r="L177" s="83"/>
      <c r="M177" s="83"/>
      <c r="N177" s="83"/>
    </row>
    <row r="178" spans="1:14" outlineLevel="1">
      <c r="A178" s="41" t="s">
        <v>1126</v>
      </c>
    </row>
    <row r="179" spans="1:14" outlineLevel="1">
      <c r="A179" s="41" t="s">
        <v>1127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baseColWidth="10" defaultColWidth="8.90625" defaultRowHeight="14.5" outlineLevelRow="1"/>
  <cols>
    <col min="1" max="1" width="10.6328125" style="41" customWidth="1"/>
    <col min="2" max="2" width="60.6328125" style="41" customWidth="1"/>
    <col min="3" max="4" width="40.6328125" style="41" customWidth="1"/>
    <col min="5" max="5" width="6.6328125" style="41" customWidth="1"/>
    <col min="6" max="6" width="40.6328125" style="41" customWidth="1"/>
    <col min="7" max="7" width="40.6328125" style="39" customWidth="1"/>
    <col min="8" max="16384" width="8.90625" style="71"/>
  </cols>
  <sheetData>
    <row r="1" spans="1:7" ht="31">
      <c r="A1" s="167" t="s">
        <v>1128</v>
      </c>
      <c r="B1" s="167"/>
      <c r="C1" s="39"/>
      <c r="D1" s="39"/>
      <c r="E1" s="39"/>
      <c r="F1" s="176" t="s">
        <v>1730</v>
      </c>
    </row>
    <row r="2" spans="1:7" ht="15" thickBot="1">
      <c r="A2" s="39"/>
      <c r="B2" s="39"/>
      <c r="C2" s="39"/>
      <c r="D2" s="39"/>
      <c r="E2" s="39"/>
      <c r="F2" s="39"/>
    </row>
    <row r="3" spans="1:7" ht="19" thickBot="1">
      <c r="A3" s="42"/>
      <c r="B3" s="43" t="s">
        <v>45</v>
      </c>
      <c r="C3" s="44" t="s">
        <v>46</v>
      </c>
      <c r="D3" s="42"/>
      <c r="E3" s="42"/>
      <c r="F3" s="42"/>
      <c r="G3" s="42"/>
    </row>
    <row r="4" spans="1:7" ht="15" thickBot="1"/>
    <row r="5" spans="1:7" ht="19" thickBot="1">
      <c r="A5" s="45"/>
      <c r="B5" s="94" t="s">
        <v>1129</v>
      </c>
      <c r="C5" s="45"/>
      <c r="E5" s="47"/>
      <c r="F5" s="47"/>
    </row>
    <row r="6" spans="1:7" ht="15" thickBot="1">
      <c r="B6" s="95" t="s">
        <v>1130</v>
      </c>
    </row>
    <row r="7" spans="1:7">
      <c r="B7" s="51"/>
    </row>
    <row r="8" spans="1:7" ht="37">
      <c r="A8" s="52" t="s">
        <v>55</v>
      </c>
      <c r="B8" s="52" t="s">
        <v>1130</v>
      </c>
      <c r="C8" s="53"/>
      <c r="D8" s="53"/>
      <c r="E8" s="53"/>
      <c r="F8" s="53"/>
      <c r="G8" s="54"/>
    </row>
    <row r="9" spans="1:7" ht="15" customHeight="1">
      <c r="A9" s="60"/>
      <c r="B9" s="61" t="s">
        <v>944</v>
      </c>
      <c r="C9" s="60" t="s">
        <v>1131</v>
      </c>
      <c r="D9" s="60"/>
      <c r="E9" s="62"/>
      <c r="F9" s="60"/>
      <c r="G9" s="63"/>
    </row>
    <row r="10" spans="1:7">
      <c r="A10" s="41" t="s">
        <v>1132</v>
      </c>
      <c r="B10" s="41" t="s">
        <v>1133</v>
      </c>
      <c r="C10" s="171" t="s">
        <v>57</v>
      </c>
    </row>
    <row r="11" spans="1:7" outlineLevel="1">
      <c r="A11" s="41" t="s">
        <v>1134</v>
      </c>
      <c r="B11" s="56" t="s">
        <v>533</v>
      </c>
    </row>
    <row r="12" spans="1:7" outlineLevel="1">
      <c r="A12" s="41" t="s">
        <v>1135</v>
      </c>
      <c r="B12" s="56" t="s">
        <v>535</v>
      </c>
    </row>
    <row r="13" spans="1:7" outlineLevel="1">
      <c r="A13" s="41" t="s">
        <v>1136</v>
      </c>
      <c r="B13" s="56"/>
    </row>
    <row r="14" spans="1:7" outlineLevel="1">
      <c r="A14" s="41" t="s">
        <v>1137</v>
      </c>
      <c r="B14" s="56"/>
    </row>
    <row r="15" spans="1:7" outlineLevel="1">
      <c r="A15" s="41" t="s">
        <v>1138</v>
      </c>
      <c r="B15" s="56"/>
    </row>
    <row r="16" spans="1:7" outlineLevel="1">
      <c r="A16" s="41" t="s">
        <v>1139</v>
      </c>
      <c r="B16" s="56"/>
    </row>
    <row r="17" spans="1:7" ht="15" customHeight="1">
      <c r="A17" s="60"/>
      <c r="B17" s="61" t="s">
        <v>1140</v>
      </c>
      <c r="C17" s="60" t="s">
        <v>1141</v>
      </c>
      <c r="D17" s="60"/>
      <c r="E17" s="62"/>
      <c r="F17" s="63"/>
      <c r="G17" s="63"/>
    </row>
    <row r="18" spans="1:7">
      <c r="A18" s="41" t="s">
        <v>1142</v>
      </c>
      <c r="B18" s="41" t="s">
        <v>544</v>
      </c>
      <c r="C18" s="164" t="s">
        <v>57</v>
      </c>
    </row>
    <row r="19" spans="1:7" outlineLevel="1">
      <c r="A19" s="41" t="s">
        <v>1143</v>
      </c>
      <c r="C19" s="164"/>
    </row>
    <row r="20" spans="1:7" outlineLevel="1">
      <c r="A20" s="41" t="s">
        <v>1144</v>
      </c>
      <c r="C20" s="164"/>
    </row>
    <row r="21" spans="1:7" outlineLevel="1">
      <c r="A21" s="41" t="s">
        <v>1145</v>
      </c>
      <c r="C21" s="164"/>
    </row>
    <row r="22" spans="1:7" outlineLevel="1">
      <c r="A22" s="41" t="s">
        <v>1146</v>
      </c>
      <c r="C22" s="164"/>
    </row>
    <row r="23" spans="1:7" outlineLevel="1">
      <c r="A23" s="41" t="s">
        <v>1147</v>
      </c>
      <c r="C23" s="164"/>
    </row>
    <row r="24" spans="1:7" outlineLevel="1">
      <c r="A24" s="41" t="s">
        <v>1148</v>
      </c>
      <c r="C24" s="164"/>
    </row>
    <row r="25" spans="1:7" ht="15" customHeight="1">
      <c r="A25" s="60"/>
      <c r="B25" s="61" t="s">
        <v>1149</v>
      </c>
      <c r="C25" s="60" t="s">
        <v>1141</v>
      </c>
      <c r="D25" s="60"/>
      <c r="E25" s="62"/>
      <c r="F25" s="63"/>
      <c r="G25" s="63"/>
    </row>
    <row r="26" spans="1:7">
      <c r="A26" s="41" t="s">
        <v>1150</v>
      </c>
      <c r="B26" s="90" t="s">
        <v>553</v>
      </c>
      <c r="C26" s="164">
        <f>SUM(C27:C54)</f>
        <v>0</v>
      </c>
      <c r="D26" s="90"/>
      <c r="F26" s="90"/>
      <c r="G26" s="41"/>
    </row>
    <row r="27" spans="1:7">
      <c r="A27" s="41" t="s">
        <v>1151</v>
      </c>
      <c r="B27" s="41" t="s">
        <v>555</v>
      </c>
      <c r="C27" s="164" t="s">
        <v>57</v>
      </c>
      <c r="D27" s="90"/>
      <c r="F27" s="90"/>
      <c r="G27" s="41"/>
    </row>
    <row r="28" spans="1:7">
      <c r="A28" s="41" t="s">
        <v>1152</v>
      </c>
      <c r="B28" s="41" t="s">
        <v>557</v>
      </c>
      <c r="C28" s="164" t="s">
        <v>57</v>
      </c>
      <c r="D28" s="90"/>
      <c r="F28" s="90"/>
      <c r="G28" s="41"/>
    </row>
    <row r="29" spans="1:7">
      <c r="A29" s="41" t="s">
        <v>1153</v>
      </c>
      <c r="B29" s="41" t="s">
        <v>559</v>
      </c>
      <c r="C29" s="164" t="s">
        <v>57</v>
      </c>
      <c r="D29" s="90"/>
      <c r="F29" s="90"/>
      <c r="G29" s="41"/>
    </row>
    <row r="30" spans="1:7">
      <c r="A30" s="41" t="s">
        <v>1154</v>
      </c>
      <c r="B30" s="41" t="s">
        <v>561</v>
      </c>
      <c r="C30" s="164" t="s">
        <v>57</v>
      </c>
      <c r="D30" s="90"/>
      <c r="F30" s="90"/>
      <c r="G30" s="41"/>
    </row>
    <row r="31" spans="1:7">
      <c r="A31" s="41" t="s">
        <v>1155</v>
      </c>
      <c r="B31" s="41" t="s">
        <v>563</v>
      </c>
      <c r="C31" s="164" t="s">
        <v>57</v>
      </c>
      <c r="D31" s="90"/>
      <c r="F31" s="90"/>
      <c r="G31" s="41"/>
    </row>
    <row r="32" spans="1:7">
      <c r="A32" s="41" t="s">
        <v>1156</v>
      </c>
      <c r="B32" s="41" t="s">
        <v>565</v>
      </c>
      <c r="C32" s="164" t="s">
        <v>57</v>
      </c>
      <c r="D32" s="90"/>
      <c r="F32" s="90"/>
      <c r="G32" s="41"/>
    </row>
    <row r="33" spans="1:7">
      <c r="A33" s="41" t="s">
        <v>1157</v>
      </c>
      <c r="B33" s="41" t="s">
        <v>567</v>
      </c>
      <c r="C33" s="164" t="s">
        <v>57</v>
      </c>
      <c r="D33" s="90"/>
      <c r="F33" s="90"/>
      <c r="G33" s="41"/>
    </row>
    <row r="34" spans="1:7">
      <c r="A34" s="41" t="s">
        <v>1158</v>
      </c>
      <c r="B34" s="41" t="s">
        <v>569</v>
      </c>
      <c r="C34" s="164" t="s">
        <v>57</v>
      </c>
      <c r="D34" s="90"/>
      <c r="F34" s="90"/>
      <c r="G34" s="41"/>
    </row>
    <row r="35" spans="1:7">
      <c r="A35" s="41" t="s">
        <v>1159</v>
      </c>
      <c r="B35" s="41" t="s">
        <v>571</v>
      </c>
      <c r="C35" s="164" t="s">
        <v>57</v>
      </c>
      <c r="D35" s="90"/>
      <c r="F35" s="90"/>
      <c r="G35" s="41"/>
    </row>
    <row r="36" spans="1:7">
      <c r="A36" s="41" t="s">
        <v>1160</v>
      </c>
      <c r="B36" s="41" t="s">
        <v>573</v>
      </c>
      <c r="C36" s="164" t="s">
        <v>57</v>
      </c>
      <c r="D36" s="90"/>
      <c r="F36" s="90"/>
      <c r="G36" s="41"/>
    </row>
    <row r="37" spans="1:7">
      <c r="A37" s="41" t="s">
        <v>1161</v>
      </c>
      <c r="B37" s="41" t="s">
        <v>575</v>
      </c>
      <c r="C37" s="164" t="s">
        <v>57</v>
      </c>
      <c r="D37" s="90"/>
      <c r="F37" s="90"/>
      <c r="G37" s="41"/>
    </row>
    <row r="38" spans="1:7">
      <c r="A38" s="41" t="s">
        <v>1162</v>
      </c>
      <c r="B38" s="41" t="s">
        <v>577</v>
      </c>
      <c r="C38" s="164" t="s">
        <v>57</v>
      </c>
      <c r="D38" s="90"/>
      <c r="F38" s="90"/>
      <c r="G38" s="41"/>
    </row>
    <row r="39" spans="1:7">
      <c r="A39" s="41" t="s">
        <v>1163</v>
      </c>
      <c r="B39" s="41" t="s">
        <v>579</v>
      </c>
      <c r="C39" s="164" t="s">
        <v>57</v>
      </c>
      <c r="D39" s="90"/>
      <c r="F39" s="90"/>
      <c r="G39" s="41"/>
    </row>
    <row r="40" spans="1:7">
      <c r="A40" s="41" t="s">
        <v>1164</v>
      </c>
      <c r="B40" s="41" t="s">
        <v>581</v>
      </c>
      <c r="C40" s="164" t="s">
        <v>57</v>
      </c>
      <c r="D40" s="90"/>
      <c r="F40" s="90"/>
      <c r="G40" s="41"/>
    </row>
    <row r="41" spans="1:7">
      <c r="A41" s="41" t="s">
        <v>1165</v>
      </c>
      <c r="B41" s="41" t="s">
        <v>583</v>
      </c>
      <c r="C41" s="164" t="s">
        <v>57</v>
      </c>
      <c r="D41" s="90"/>
      <c r="F41" s="90"/>
      <c r="G41" s="41"/>
    </row>
    <row r="42" spans="1:7">
      <c r="A42" s="41" t="s">
        <v>1166</v>
      </c>
      <c r="B42" s="41" t="s">
        <v>3</v>
      </c>
      <c r="C42" s="164" t="s">
        <v>57</v>
      </c>
      <c r="D42" s="90"/>
      <c r="F42" s="90"/>
      <c r="G42" s="41"/>
    </row>
    <row r="43" spans="1:7">
      <c r="A43" s="41" t="s">
        <v>1167</v>
      </c>
      <c r="B43" s="41" t="s">
        <v>586</v>
      </c>
      <c r="C43" s="164" t="s">
        <v>57</v>
      </c>
      <c r="D43" s="90"/>
      <c r="F43" s="90"/>
      <c r="G43" s="41"/>
    </row>
    <row r="44" spans="1:7">
      <c r="A44" s="41" t="s">
        <v>1168</v>
      </c>
      <c r="B44" s="41" t="s">
        <v>588</v>
      </c>
      <c r="C44" s="164" t="s">
        <v>57</v>
      </c>
      <c r="D44" s="90"/>
      <c r="F44" s="90"/>
      <c r="G44" s="41"/>
    </row>
    <row r="45" spans="1:7">
      <c r="A45" s="41" t="s">
        <v>1169</v>
      </c>
      <c r="B45" s="41" t="s">
        <v>590</v>
      </c>
      <c r="C45" s="164" t="s">
        <v>57</v>
      </c>
      <c r="D45" s="90"/>
      <c r="F45" s="90"/>
      <c r="G45" s="41"/>
    </row>
    <row r="46" spans="1:7">
      <c r="A46" s="41" t="s">
        <v>1170</v>
      </c>
      <c r="B46" s="41" t="s">
        <v>592</v>
      </c>
      <c r="C46" s="164" t="s">
        <v>57</v>
      </c>
      <c r="D46" s="90"/>
      <c r="F46" s="90"/>
      <c r="G46" s="41"/>
    </row>
    <row r="47" spans="1:7">
      <c r="A47" s="41" t="s">
        <v>1171</v>
      </c>
      <c r="B47" s="41" t="s">
        <v>594</v>
      </c>
      <c r="C47" s="164" t="s">
        <v>57</v>
      </c>
      <c r="D47" s="90"/>
      <c r="F47" s="90"/>
      <c r="G47" s="41"/>
    </row>
    <row r="48" spans="1:7">
      <c r="A48" s="41" t="s">
        <v>1172</v>
      </c>
      <c r="B48" s="41" t="s">
        <v>596</v>
      </c>
      <c r="C48" s="164" t="s">
        <v>57</v>
      </c>
      <c r="D48" s="90"/>
      <c r="F48" s="90"/>
      <c r="G48" s="41"/>
    </row>
    <row r="49" spans="1:7">
      <c r="A49" s="41" t="s">
        <v>1173</v>
      </c>
      <c r="B49" s="41" t="s">
        <v>598</v>
      </c>
      <c r="C49" s="164" t="s">
        <v>57</v>
      </c>
      <c r="D49" s="90"/>
      <c r="F49" s="90"/>
      <c r="G49" s="41"/>
    </row>
    <row r="50" spans="1:7">
      <c r="A50" s="41" t="s">
        <v>1174</v>
      </c>
      <c r="B50" s="41" t="s">
        <v>600</v>
      </c>
      <c r="C50" s="164" t="s">
        <v>57</v>
      </c>
      <c r="D50" s="90"/>
      <c r="F50" s="90"/>
      <c r="G50" s="41"/>
    </row>
    <row r="51" spans="1:7">
      <c r="A51" s="41" t="s">
        <v>1175</v>
      </c>
      <c r="B51" s="41" t="s">
        <v>602</v>
      </c>
      <c r="C51" s="164" t="s">
        <v>57</v>
      </c>
      <c r="D51" s="90"/>
      <c r="F51" s="90"/>
      <c r="G51" s="41"/>
    </row>
    <row r="52" spans="1:7">
      <c r="A52" s="41" t="s">
        <v>1176</v>
      </c>
      <c r="B52" s="41" t="s">
        <v>604</v>
      </c>
      <c r="C52" s="164" t="s">
        <v>57</v>
      </c>
      <c r="D52" s="90"/>
      <c r="F52" s="90"/>
      <c r="G52" s="41"/>
    </row>
    <row r="53" spans="1:7">
      <c r="A53" s="41" t="s">
        <v>1177</v>
      </c>
      <c r="B53" s="41" t="s">
        <v>6</v>
      </c>
      <c r="C53" s="164" t="s">
        <v>57</v>
      </c>
      <c r="D53" s="90"/>
      <c r="F53" s="90"/>
      <c r="G53" s="41"/>
    </row>
    <row r="54" spans="1:7">
      <c r="A54" s="41" t="s">
        <v>1178</v>
      </c>
      <c r="B54" s="41" t="s">
        <v>607</v>
      </c>
      <c r="C54" s="164" t="s">
        <v>57</v>
      </c>
      <c r="D54" s="90"/>
      <c r="F54" s="90"/>
      <c r="G54" s="41"/>
    </row>
    <row r="55" spans="1:7">
      <c r="A55" s="41" t="s">
        <v>1179</v>
      </c>
      <c r="B55" s="90" t="s">
        <v>294</v>
      </c>
      <c r="C55" s="166">
        <f>SUM(C56:C58)</f>
        <v>0</v>
      </c>
      <c r="D55" s="90"/>
      <c r="F55" s="90"/>
      <c r="G55" s="41"/>
    </row>
    <row r="56" spans="1:7">
      <c r="A56" s="41" t="s">
        <v>1180</v>
      </c>
      <c r="B56" s="41" t="s">
        <v>610</v>
      </c>
      <c r="C56" s="164" t="s">
        <v>57</v>
      </c>
      <c r="D56" s="90"/>
      <c r="F56" s="90"/>
      <c r="G56" s="41"/>
    </row>
    <row r="57" spans="1:7">
      <c r="A57" s="41" t="s">
        <v>1181</v>
      </c>
      <c r="B57" s="41" t="s">
        <v>612</v>
      </c>
      <c r="C57" s="164" t="s">
        <v>57</v>
      </c>
      <c r="D57" s="90"/>
      <c r="F57" s="90"/>
      <c r="G57" s="41"/>
    </row>
    <row r="58" spans="1:7">
      <c r="A58" s="41" t="s">
        <v>1182</v>
      </c>
      <c r="B58" s="41" t="s">
        <v>2</v>
      </c>
      <c r="C58" s="164" t="s">
        <v>57</v>
      </c>
      <c r="D58" s="90"/>
      <c r="F58" s="90"/>
      <c r="G58" s="41"/>
    </row>
    <row r="59" spans="1:7">
      <c r="A59" s="41" t="s">
        <v>1183</v>
      </c>
      <c r="B59" s="90" t="s">
        <v>121</v>
      </c>
      <c r="C59" s="166">
        <f>SUM(C60:C69)</f>
        <v>0</v>
      </c>
      <c r="D59" s="90"/>
      <c r="F59" s="90"/>
      <c r="G59" s="41"/>
    </row>
    <row r="60" spans="1:7">
      <c r="A60" s="41" t="s">
        <v>1184</v>
      </c>
      <c r="B60" s="58" t="s">
        <v>296</v>
      </c>
      <c r="C60" s="164" t="s">
        <v>57</v>
      </c>
      <c r="D60" s="90"/>
      <c r="F60" s="90"/>
      <c r="G60" s="41"/>
    </row>
    <row r="61" spans="1:7">
      <c r="A61" s="41" t="s">
        <v>1185</v>
      </c>
      <c r="B61" s="58" t="s">
        <v>298</v>
      </c>
      <c r="C61" s="164" t="s">
        <v>57</v>
      </c>
      <c r="D61" s="90"/>
      <c r="F61" s="90"/>
      <c r="G61" s="41"/>
    </row>
    <row r="62" spans="1:7">
      <c r="A62" s="41" t="s">
        <v>1186</v>
      </c>
      <c r="B62" s="58" t="s">
        <v>300</v>
      </c>
      <c r="C62" s="164" t="s">
        <v>57</v>
      </c>
      <c r="D62" s="90"/>
      <c r="F62" s="90"/>
      <c r="G62" s="41"/>
    </row>
    <row r="63" spans="1:7">
      <c r="A63" s="41" t="s">
        <v>1187</v>
      </c>
      <c r="B63" s="58" t="s">
        <v>12</v>
      </c>
      <c r="C63" s="164" t="s">
        <v>57</v>
      </c>
      <c r="D63" s="90"/>
      <c r="F63" s="90"/>
      <c r="G63" s="41"/>
    </row>
    <row r="64" spans="1:7">
      <c r="A64" s="41" t="s">
        <v>1188</v>
      </c>
      <c r="B64" s="58" t="s">
        <v>303</v>
      </c>
      <c r="C64" s="164" t="s">
        <v>57</v>
      </c>
      <c r="D64" s="90"/>
      <c r="F64" s="90"/>
      <c r="G64" s="41"/>
    </row>
    <row r="65" spans="1:7">
      <c r="A65" s="41" t="s">
        <v>1189</v>
      </c>
      <c r="B65" s="58" t="s">
        <v>305</v>
      </c>
      <c r="C65" s="164" t="s">
        <v>57</v>
      </c>
      <c r="D65" s="90"/>
      <c r="F65" s="90"/>
      <c r="G65" s="41"/>
    </row>
    <row r="66" spans="1:7">
      <c r="A66" s="41" t="s">
        <v>1190</v>
      </c>
      <c r="B66" s="58" t="s">
        <v>307</v>
      </c>
      <c r="C66" s="164" t="s">
        <v>57</v>
      </c>
      <c r="D66" s="90"/>
      <c r="F66" s="90"/>
      <c r="G66" s="41"/>
    </row>
    <row r="67" spans="1:7">
      <c r="A67" s="41" t="s">
        <v>1191</v>
      </c>
      <c r="B67" s="58" t="s">
        <v>309</v>
      </c>
      <c r="C67" s="164" t="s">
        <v>57</v>
      </c>
      <c r="D67" s="90"/>
      <c r="F67" s="90"/>
      <c r="G67" s="41"/>
    </row>
    <row r="68" spans="1:7">
      <c r="A68" s="41" t="s">
        <v>1192</v>
      </c>
      <c r="B68" s="58" t="s">
        <v>311</v>
      </c>
      <c r="C68" s="164" t="s">
        <v>57</v>
      </c>
      <c r="D68" s="90"/>
      <c r="F68" s="90"/>
      <c r="G68" s="41"/>
    </row>
    <row r="69" spans="1:7">
      <c r="A69" s="41" t="s">
        <v>1193</v>
      </c>
      <c r="B69" s="58" t="s">
        <v>121</v>
      </c>
      <c r="C69" s="164" t="s">
        <v>57</v>
      </c>
      <c r="D69" s="90"/>
      <c r="F69" s="90"/>
      <c r="G69" s="41"/>
    </row>
    <row r="70" spans="1:7" outlineLevel="1">
      <c r="A70" s="41" t="s">
        <v>1194</v>
      </c>
      <c r="B70" s="70" t="s">
        <v>125</v>
      </c>
      <c r="C70" s="164"/>
      <c r="G70" s="41"/>
    </row>
    <row r="71" spans="1:7" outlineLevel="1">
      <c r="A71" s="41" t="s">
        <v>1195</v>
      </c>
      <c r="B71" s="70" t="s">
        <v>125</v>
      </c>
      <c r="C71" s="164"/>
      <c r="G71" s="41"/>
    </row>
    <row r="72" spans="1:7" outlineLevel="1">
      <c r="A72" s="41" t="s">
        <v>1196</v>
      </c>
      <c r="B72" s="70" t="s">
        <v>125</v>
      </c>
      <c r="C72" s="164"/>
      <c r="G72" s="41"/>
    </row>
    <row r="73" spans="1:7" outlineLevel="1">
      <c r="A73" s="41" t="s">
        <v>1197</v>
      </c>
      <c r="B73" s="70" t="s">
        <v>125</v>
      </c>
      <c r="C73" s="164"/>
      <c r="G73" s="41"/>
    </row>
    <row r="74" spans="1:7" outlineLevel="1">
      <c r="A74" s="41" t="s">
        <v>1198</v>
      </c>
      <c r="B74" s="70" t="s">
        <v>125</v>
      </c>
      <c r="C74" s="164"/>
      <c r="G74" s="41"/>
    </row>
    <row r="75" spans="1:7" outlineLevel="1">
      <c r="A75" s="41" t="s">
        <v>1199</v>
      </c>
      <c r="B75" s="70" t="s">
        <v>125</v>
      </c>
      <c r="C75" s="164"/>
      <c r="G75" s="41"/>
    </row>
    <row r="76" spans="1:7" outlineLevel="1">
      <c r="A76" s="41" t="s">
        <v>1200</v>
      </c>
      <c r="B76" s="70" t="s">
        <v>125</v>
      </c>
      <c r="C76" s="164"/>
      <c r="G76" s="41"/>
    </row>
    <row r="77" spans="1:7" outlineLevel="1">
      <c r="A77" s="41" t="s">
        <v>1201</v>
      </c>
      <c r="B77" s="70" t="s">
        <v>125</v>
      </c>
      <c r="C77" s="164"/>
      <c r="G77" s="41"/>
    </row>
    <row r="78" spans="1:7" outlineLevel="1">
      <c r="A78" s="41" t="s">
        <v>1202</v>
      </c>
      <c r="B78" s="70" t="s">
        <v>125</v>
      </c>
      <c r="C78" s="164"/>
      <c r="G78" s="41"/>
    </row>
    <row r="79" spans="1:7" outlineLevel="1">
      <c r="A79" s="41" t="s">
        <v>1203</v>
      </c>
      <c r="B79" s="70" t="s">
        <v>125</v>
      </c>
      <c r="C79" s="164"/>
      <c r="G79" s="41"/>
    </row>
    <row r="80" spans="1:7" ht="15" customHeight="1">
      <c r="A80" s="60"/>
      <c r="B80" s="61" t="s">
        <v>1204</v>
      </c>
      <c r="C80" s="60" t="s">
        <v>1141</v>
      </c>
      <c r="D80" s="60"/>
      <c r="E80" s="62"/>
      <c r="F80" s="63"/>
      <c r="G80" s="63"/>
    </row>
    <row r="81" spans="1:7">
      <c r="A81" s="41" t="s">
        <v>1205</v>
      </c>
      <c r="B81" s="41" t="s">
        <v>668</v>
      </c>
      <c r="C81" s="164" t="s">
        <v>57</v>
      </c>
      <c r="E81" s="39"/>
    </row>
    <row r="82" spans="1:7">
      <c r="A82" s="41" t="s">
        <v>1206</v>
      </c>
      <c r="B82" s="41" t="s">
        <v>670</v>
      </c>
      <c r="C82" s="164" t="s">
        <v>57</v>
      </c>
      <c r="E82" s="39"/>
    </row>
    <row r="83" spans="1:7">
      <c r="A83" s="41" t="s">
        <v>1207</v>
      </c>
      <c r="B83" s="41" t="s">
        <v>121</v>
      </c>
      <c r="C83" s="164" t="s">
        <v>57</v>
      </c>
      <c r="E83" s="39"/>
    </row>
    <row r="84" spans="1:7" outlineLevel="1">
      <c r="A84" s="41" t="s">
        <v>1208</v>
      </c>
      <c r="C84" s="164"/>
      <c r="E84" s="39"/>
    </row>
    <row r="85" spans="1:7" outlineLevel="1">
      <c r="A85" s="41" t="s">
        <v>1209</v>
      </c>
      <c r="C85" s="164"/>
      <c r="E85" s="39"/>
    </row>
    <row r="86" spans="1:7" outlineLevel="1">
      <c r="A86" s="41" t="s">
        <v>1210</v>
      </c>
      <c r="C86" s="164"/>
      <c r="E86" s="39"/>
    </row>
    <row r="87" spans="1:7" outlineLevel="1">
      <c r="A87" s="41" t="s">
        <v>1211</v>
      </c>
      <c r="C87" s="164"/>
      <c r="E87" s="39"/>
    </row>
    <row r="88" spans="1:7" outlineLevel="1">
      <c r="A88" s="41" t="s">
        <v>1212</v>
      </c>
      <c r="C88" s="164"/>
      <c r="E88" s="39"/>
    </row>
    <row r="89" spans="1:7" outlineLevel="1">
      <c r="A89" s="41" t="s">
        <v>1213</v>
      </c>
      <c r="C89" s="164"/>
      <c r="E89" s="39"/>
    </row>
    <row r="90" spans="1:7" ht="15" customHeight="1">
      <c r="A90" s="60"/>
      <c r="B90" s="61" t="s">
        <v>1214</v>
      </c>
      <c r="C90" s="60" t="s">
        <v>1141</v>
      </c>
      <c r="D90" s="60"/>
      <c r="E90" s="62"/>
      <c r="F90" s="63"/>
      <c r="G90" s="63"/>
    </row>
    <row r="91" spans="1:7">
      <c r="A91" s="41" t="s">
        <v>1215</v>
      </c>
      <c r="B91" s="41" t="s">
        <v>680</v>
      </c>
      <c r="C91" s="164" t="s">
        <v>57</v>
      </c>
      <c r="E91" s="39"/>
    </row>
    <row r="92" spans="1:7">
      <c r="A92" s="41" t="s">
        <v>1216</v>
      </c>
      <c r="B92" s="41" t="s">
        <v>682</v>
      </c>
      <c r="C92" s="164" t="s">
        <v>57</v>
      </c>
      <c r="E92" s="39"/>
    </row>
    <row r="93" spans="1:7">
      <c r="A93" s="41" t="s">
        <v>1217</v>
      </c>
      <c r="B93" s="41" t="s">
        <v>121</v>
      </c>
      <c r="C93" s="164" t="s">
        <v>57</v>
      </c>
      <c r="E93" s="39"/>
    </row>
    <row r="94" spans="1:7" outlineLevel="1">
      <c r="A94" s="41" t="s">
        <v>1218</v>
      </c>
      <c r="C94" s="164"/>
      <c r="E94" s="39"/>
    </row>
    <row r="95" spans="1:7" outlineLevel="1">
      <c r="A95" s="41" t="s">
        <v>1219</v>
      </c>
      <c r="C95" s="164"/>
      <c r="E95" s="39"/>
    </row>
    <row r="96" spans="1:7" outlineLevel="1">
      <c r="A96" s="41" t="s">
        <v>1220</v>
      </c>
      <c r="C96" s="164"/>
      <c r="E96" s="39"/>
    </row>
    <row r="97" spans="1:7" outlineLevel="1">
      <c r="A97" s="41" t="s">
        <v>1221</v>
      </c>
      <c r="C97" s="164"/>
      <c r="E97" s="39"/>
    </row>
    <row r="98" spans="1:7" outlineLevel="1">
      <c r="A98" s="41" t="s">
        <v>1222</v>
      </c>
      <c r="C98" s="164"/>
      <c r="E98" s="39"/>
    </row>
    <row r="99" spans="1:7" outlineLevel="1">
      <c r="A99" s="41" t="s">
        <v>1223</v>
      </c>
      <c r="C99" s="164"/>
      <c r="E99" s="39"/>
    </row>
    <row r="100" spans="1:7" ht="15" customHeight="1">
      <c r="A100" s="60"/>
      <c r="B100" s="61" t="s">
        <v>1224</v>
      </c>
      <c r="C100" s="60" t="s">
        <v>1141</v>
      </c>
      <c r="D100" s="60"/>
      <c r="E100" s="62"/>
      <c r="F100" s="63"/>
      <c r="G100" s="63"/>
    </row>
    <row r="101" spans="1:7">
      <c r="A101" s="41" t="s">
        <v>1225</v>
      </c>
      <c r="B101" s="37" t="s">
        <v>692</v>
      </c>
      <c r="C101" s="164" t="s">
        <v>57</v>
      </c>
      <c r="E101" s="39"/>
    </row>
    <row r="102" spans="1:7">
      <c r="A102" s="41" t="s">
        <v>1226</v>
      </c>
      <c r="B102" s="37" t="s">
        <v>694</v>
      </c>
      <c r="C102" s="164" t="s">
        <v>57</v>
      </c>
      <c r="E102" s="39"/>
    </row>
    <row r="103" spans="1:7">
      <c r="A103" s="41" t="s">
        <v>1227</v>
      </c>
      <c r="B103" s="37" t="s">
        <v>696</v>
      </c>
      <c r="C103" s="164" t="s">
        <v>57</v>
      </c>
    </row>
    <row r="104" spans="1:7">
      <c r="A104" s="41" t="s">
        <v>1228</v>
      </c>
      <c r="B104" s="37" t="s">
        <v>698</v>
      </c>
      <c r="C104" s="164" t="s">
        <v>57</v>
      </c>
    </row>
    <row r="105" spans="1:7">
      <c r="A105" s="41" t="s">
        <v>1229</v>
      </c>
      <c r="B105" s="37" t="s">
        <v>700</v>
      </c>
      <c r="C105" s="164" t="s">
        <v>57</v>
      </c>
    </row>
    <row r="106" spans="1:7" outlineLevel="1">
      <c r="A106" s="41" t="s">
        <v>1230</v>
      </c>
      <c r="B106" s="37"/>
      <c r="C106" s="164"/>
    </row>
    <row r="107" spans="1:7" outlineLevel="1">
      <c r="A107" s="41" t="s">
        <v>1231</v>
      </c>
      <c r="B107" s="37"/>
      <c r="C107" s="164"/>
    </row>
    <row r="108" spans="1:7" outlineLevel="1">
      <c r="A108" s="41" t="s">
        <v>1232</v>
      </c>
      <c r="B108" s="37"/>
      <c r="C108" s="164"/>
    </row>
    <row r="109" spans="1:7" outlineLevel="1">
      <c r="A109" s="41" t="s">
        <v>1233</v>
      </c>
      <c r="B109" s="37"/>
      <c r="C109" s="164"/>
    </row>
    <row r="110" spans="1:7" ht="15" customHeight="1">
      <c r="A110" s="60"/>
      <c r="B110" s="61" t="s">
        <v>1234</v>
      </c>
      <c r="C110" s="60" t="s">
        <v>1141</v>
      </c>
      <c r="D110" s="60"/>
      <c r="E110" s="62"/>
      <c r="F110" s="63"/>
      <c r="G110" s="63"/>
    </row>
    <row r="111" spans="1:7">
      <c r="A111" s="41" t="s">
        <v>1235</v>
      </c>
      <c r="B111" s="41" t="s">
        <v>707</v>
      </c>
      <c r="C111" s="164" t="s">
        <v>57</v>
      </c>
      <c r="E111" s="39"/>
    </row>
    <row r="112" spans="1:7" outlineLevel="1">
      <c r="A112" s="41" t="s">
        <v>1236</v>
      </c>
      <c r="C112" s="164"/>
      <c r="E112" s="39"/>
    </row>
    <row r="113" spans="1:7" outlineLevel="1">
      <c r="A113" s="41" t="s">
        <v>1237</v>
      </c>
      <c r="C113" s="164"/>
      <c r="E113" s="39"/>
    </row>
    <row r="114" spans="1:7" outlineLevel="1">
      <c r="A114" s="41" t="s">
        <v>1238</v>
      </c>
      <c r="C114" s="164"/>
      <c r="E114" s="39"/>
    </row>
    <row r="115" spans="1:7" outlineLevel="1">
      <c r="A115" s="41" t="s">
        <v>1239</v>
      </c>
      <c r="C115" s="164"/>
      <c r="E115" s="39"/>
    </row>
    <row r="116" spans="1:7" ht="15" customHeight="1">
      <c r="A116" s="60"/>
      <c r="B116" s="61" t="s">
        <v>1240</v>
      </c>
      <c r="C116" s="60" t="s">
        <v>713</v>
      </c>
      <c r="D116" s="60" t="s">
        <v>714</v>
      </c>
      <c r="E116" s="62"/>
      <c r="F116" s="60" t="s">
        <v>1141</v>
      </c>
      <c r="G116" s="60" t="s">
        <v>715</v>
      </c>
    </row>
    <row r="117" spans="1:7">
      <c r="A117" s="41" t="s">
        <v>1241</v>
      </c>
      <c r="B117" s="58" t="s">
        <v>717</v>
      </c>
      <c r="C117" s="170" t="s">
        <v>57</v>
      </c>
      <c r="D117" s="55"/>
      <c r="E117" s="55"/>
      <c r="F117" s="74"/>
      <c r="G117" s="74"/>
    </row>
    <row r="118" spans="1:7">
      <c r="A118" s="55"/>
      <c r="B118" s="91"/>
      <c r="C118" s="55"/>
      <c r="D118" s="55"/>
      <c r="E118" s="55"/>
      <c r="F118" s="74"/>
      <c r="G118" s="74"/>
    </row>
    <row r="119" spans="1:7">
      <c r="B119" s="58" t="s">
        <v>718</v>
      </c>
      <c r="C119" s="55"/>
      <c r="D119" s="55"/>
      <c r="E119" s="55"/>
      <c r="F119" s="74"/>
      <c r="G119" s="74"/>
    </row>
    <row r="120" spans="1:7">
      <c r="A120" s="41" t="s">
        <v>1242</v>
      </c>
      <c r="B120" s="58" t="s">
        <v>635</v>
      </c>
      <c r="C120" s="170" t="s">
        <v>57</v>
      </c>
      <c r="D120" s="170" t="s">
        <v>57</v>
      </c>
      <c r="E120" s="55"/>
      <c r="F120" s="67" t="str">
        <f t="shared" ref="F120:F143" si="0">IF($C$144=0,"",IF(C120="[for completion]","",C120/$C$144))</f>
        <v/>
      </c>
      <c r="G120" s="67" t="str">
        <f t="shared" ref="G120:G143" si="1">IF($D$144=0,"",IF(D120="[for completion]","",D120/$D$144))</f>
        <v/>
      </c>
    </row>
    <row r="121" spans="1:7">
      <c r="A121" s="41" t="s">
        <v>1243</v>
      </c>
      <c r="B121" s="58" t="s">
        <v>635</v>
      </c>
      <c r="C121" s="170" t="s">
        <v>57</v>
      </c>
      <c r="D121" s="170" t="s">
        <v>57</v>
      </c>
      <c r="E121" s="55"/>
      <c r="F121" s="67" t="str">
        <f t="shared" si="0"/>
        <v/>
      </c>
      <c r="G121" s="67" t="str">
        <f t="shared" si="1"/>
        <v/>
      </c>
    </row>
    <row r="122" spans="1:7">
      <c r="A122" s="41" t="s">
        <v>1244</v>
      </c>
      <c r="B122" s="58" t="s">
        <v>635</v>
      </c>
      <c r="C122" s="170" t="s">
        <v>57</v>
      </c>
      <c r="D122" s="170" t="s">
        <v>57</v>
      </c>
      <c r="E122" s="55"/>
      <c r="F122" s="67" t="str">
        <f t="shared" si="0"/>
        <v/>
      </c>
      <c r="G122" s="67" t="str">
        <f t="shared" si="1"/>
        <v/>
      </c>
    </row>
    <row r="123" spans="1:7">
      <c r="A123" s="41" t="s">
        <v>1245</v>
      </c>
      <c r="B123" s="58" t="s">
        <v>635</v>
      </c>
      <c r="C123" s="170" t="s">
        <v>57</v>
      </c>
      <c r="D123" s="170" t="s">
        <v>57</v>
      </c>
      <c r="E123" s="55"/>
      <c r="F123" s="67" t="str">
        <f t="shared" si="0"/>
        <v/>
      </c>
      <c r="G123" s="67" t="str">
        <f t="shared" si="1"/>
        <v/>
      </c>
    </row>
    <row r="124" spans="1:7">
      <c r="A124" s="41" t="s">
        <v>1246</v>
      </c>
      <c r="B124" s="58" t="s">
        <v>635</v>
      </c>
      <c r="C124" s="170" t="s">
        <v>57</v>
      </c>
      <c r="D124" s="170" t="s">
        <v>57</v>
      </c>
      <c r="E124" s="55"/>
      <c r="F124" s="67" t="str">
        <f t="shared" si="0"/>
        <v/>
      </c>
      <c r="G124" s="67" t="str">
        <f t="shared" si="1"/>
        <v/>
      </c>
    </row>
    <row r="125" spans="1:7">
      <c r="A125" s="41" t="s">
        <v>1247</v>
      </c>
      <c r="B125" s="58" t="s">
        <v>635</v>
      </c>
      <c r="C125" s="170" t="s">
        <v>57</v>
      </c>
      <c r="D125" s="170" t="s">
        <v>57</v>
      </c>
      <c r="E125" s="55"/>
      <c r="F125" s="67" t="str">
        <f t="shared" si="0"/>
        <v/>
      </c>
      <c r="G125" s="67" t="str">
        <f t="shared" si="1"/>
        <v/>
      </c>
    </row>
    <row r="126" spans="1:7">
      <c r="A126" s="41" t="s">
        <v>1248</v>
      </c>
      <c r="B126" s="58" t="s">
        <v>635</v>
      </c>
      <c r="C126" s="170" t="s">
        <v>57</v>
      </c>
      <c r="D126" s="170" t="s">
        <v>57</v>
      </c>
      <c r="E126" s="55"/>
      <c r="F126" s="67" t="str">
        <f t="shared" si="0"/>
        <v/>
      </c>
      <c r="G126" s="67" t="str">
        <f t="shared" si="1"/>
        <v/>
      </c>
    </row>
    <row r="127" spans="1:7">
      <c r="A127" s="41" t="s">
        <v>1249</v>
      </c>
      <c r="B127" s="58" t="s">
        <v>635</v>
      </c>
      <c r="C127" s="170" t="s">
        <v>57</v>
      </c>
      <c r="D127" s="170" t="s">
        <v>57</v>
      </c>
      <c r="E127" s="55"/>
      <c r="F127" s="67" t="str">
        <f t="shared" si="0"/>
        <v/>
      </c>
      <c r="G127" s="67" t="str">
        <f t="shared" si="1"/>
        <v/>
      </c>
    </row>
    <row r="128" spans="1:7">
      <c r="A128" s="41" t="s">
        <v>1250</v>
      </c>
      <c r="B128" s="58" t="s">
        <v>635</v>
      </c>
      <c r="C128" s="170" t="s">
        <v>57</v>
      </c>
      <c r="D128" s="170" t="s">
        <v>57</v>
      </c>
      <c r="E128" s="55"/>
      <c r="F128" s="67" t="str">
        <f t="shared" si="0"/>
        <v/>
      </c>
      <c r="G128" s="67" t="str">
        <f t="shared" si="1"/>
        <v/>
      </c>
    </row>
    <row r="129" spans="1:7">
      <c r="A129" s="41" t="s">
        <v>1251</v>
      </c>
      <c r="B129" s="58" t="s">
        <v>635</v>
      </c>
      <c r="C129" s="170" t="s">
        <v>57</v>
      </c>
      <c r="D129" s="170" t="s">
        <v>57</v>
      </c>
      <c r="E129" s="58"/>
      <c r="F129" s="67" t="str">
        <f t="shared" si="0"/>
        <v/>
      </c>
      <c r="G129" s="67" t="str">
        <f t="shared" si="1"/>
        <v/>
      </c>
    </row>
    <row r="130" spans="1:7">
      <c r="A130" s="41" t="s">
        <v>1252</v>
      </c>
      <c r="B130" s="58" t="s">
        <v>635</v>
      </c>
      <c r="C130" s="170" t="s">
        <v>57</v>
      </c>
      <c r="D130" s="170" t="s">
        <v>57</v>
      </c>
      <c r="E130" s="58"/>
      <c r="F130" s="67" t="str">
        <f t="shared" si="0"/>
        <v/>
      </c>
      <c r="G130" s="67" t="str">
        <f t="shared" si="1"/>
        <v/>
      </c>
    </row>
    <row r="131" spans="1:7">
      <c r="A131" s="41" t="s">
        <v>1253</v>
      </c>
      <c r="B131" s="58" t="s">
        <v>635</v>
      </c>
      <c r="C131" s="170" t="s">
        <v>57</v>
      </c>
      <c r="D131" s="170" t="s">
        <v>57</v>
      </c>
      <c r="E131" s="58"/>
      <c r="F131" s="67" t="str">
        <f t="shared" si="0"/>
        <v/>
      </c>
      <c r="G131" s="67" t="str">
        <f t="shared" si="1"/>
        <v/>
      </c>
    </row>
    <row r="132" spans="1:7">
      <c r="A132" s="41" t="s">
        <v>1254</v>
      </c>
      <c r="B132" s="58" t="s">
        <v>635</v>
      </c>
      <c r="C132" s="170" t="s">
        <v>57</v>
      </c>
      <c r="D132" s="170" t="s">
        <v>57</v>
      </c>
      <c r="E132" s="58"/>
      <c r="F132" s="67" t="str">
        <f t="shared" si="0"/>
        <v/>
      </c>
      <c r="G132" s="67" t="str">
        <f t="shared" si="1"/>
        <v/>
      </c>
    </row>
    <row r="133" spans="1:7">
      <c r="A133" s="41" t="s">
        <v>1255</v>
      </c>
      <c r="B133" s="58" t="s">
        <v>635</v>
      </c>
      <c r="C133" s="170" t="s">
        <v>57</v>
      </c>
      <c r="D133" s="170" t="s">
        <v>57</v>
      </c>
      <c r="E133" s="58"/>
      <c r="F133" s="67" t="str">
        <f t="shared" si="0"/>
        <v/>
      </c>
      <c r="G133" s="67" t="str">
        <f t="shared" si="1"/>
        <v/>
      </c>
    </row>
    <row r="134" spans="1:7">
      <c r="A134" s="41" t="s">
        <v>1256</v>
      </c>
      <c r="B134" s="58" t="s">
        <v>635</v>
      </c>
      <c r="C134" s="170" t="s">
        <v>57</v>
      </c>
      <c r="D134" s="170" t="s">
        <v>57</v>
      </c>
      <c r="E134" s="58"/>
      <c r="F134" s="67" t="str">
        <f t="shared" si="0"/>
        <v/>
      </c>
      <c r="G134" s="67" t="str">
        <f t="shared" si="1"/>
        <v/>
      </c>
    </row>
    <row r="135" spans="1:7">
      <c r="A135" s="41" t="s">
        <v>1257</v>
      </c>
      <c r="B135" s="58" t="s">
        <v>635</v>
      </c>
      <c r="C135" s="170" t="s">
        <v>57</v>
      </c>
      <c r="D135" s="170" t="s">
        <v>57</v>
      </c>
      <c r="F135" s="67" t="str">
        <f t="shared" si="0"/>
        <v/>
      </c>
      <c r="G135" s="67" t="str">
        <f t="shared" si="1"/>
        <v/>
      </c>
    </row>
    <row r="136" spans="1:7">
      <c r="A136" s="41" t="s">
        <v>1258</v>
      </c>
      <c r="B136" s="58" t="s">
        <v>635</v>
      </c>
      <c r="C136" s="170" t="s">
        <v>57</v>
      </c>
      <c r="D136" s="170" t="s">
        <v>57</v>
      </c>
      <c r="E136" s="78"/>
      <c r="F136" s="67" t="str">
        <f t="shared" si="0"/>
        <v/>
      </c>
      <c r="G136" s="67" t="str">
        <f t="shared" si="1"/>
        <v/>
      </c>
    </row>
    <row r="137" spans="1:7">
      <c r="A137" s="41" t="s">
        <v>1259</v>
      </c>
      <c r="B137" s="58" t="s">
        <v>635</v>
      </c>
      <c r="C137" s="170" t="s">
        <v>57</v>
      </c>
      <c r="D137" s="170" t="s">
        <v>57</v>
      </c>
      <c r="E137" s="78"/>
      <c r="F137" s="67" t="str">
        <f t="shared" si="0"/>
        <v/>
      </c>
      <c r="G137" s="67" t="str">
        <f t="shared" si="1"/>
        <v/>
      </c>
    </row>
    <row r="138" spans="1:7">
      <c r="A138" s="41" t="s">
        <v>1260</v>
      </c>
      <c r="B138" s="58" t="s">
        <v>635</v>
      </c>
      <c r="C138" s="170" t="s">
        <v>57</v>
      </c>
      <c r="D138" s="170" t="s">
        <v>57</v>
      </c>
      <c r="E138" s="78"/>
      <c r="F138" s="67" t="str">
        <f t="shared" si="0"/>
        <v/>
      </c>
      <c r="G138" s="67" t="str">
        <f t="shared" si="1"/>
        <v/>
      </c>
    </row>
    <row r="139" spans="1:7">
      <c r="A139" s="41" t="s">
        <v>1261</v>
      </c>
      <c r="B139" s="58" t="s">
        <v>635</v>
      </c>
      <c r="C139" s="170" t="s">
        <v>57</v>
      </c>
      <c r="D139" s="170" t="s">
        <v>57</v>
      </c>
      <c r="E139" s="78"/>
      <c r="F139" s="67" t="str">
        <f t="shared" si="0"/>
        <v/>
      </c>
      <c r="G139" s="67" t="str">
        <f t="shared" si="1"/>
        <v/>
      </c>
    </row>
    <row r="140" spans="1:7">
      <c r="A140" s="41" t="s">
        <v>1262</v>
      </c>
      <c r="B140" s="58" t="s">
        <v>635</v>
      </c>
      <c r="C140" s="170" t="s">
        <v>57</v>
      </c>
      <c r="D140" s="170" t="s">
        <v>57</v>
      </c>
      <c r="E140" s="78"/>
      <c r="F140" s="67" t="str">
        <f t="shared" si="0"/>
        <v/>
      </c>
      <c r="G140" s="67" t="str">
        <f t="shared" si="1"/>
        <v/>
      </c>
    </row>
    <row r="141" spans="1:7">
      <c r="A141" s="41" t="s">
        <v>1263</v>
      </c>
      <c r="B141" s="58" t="s">
        <v>635</v>
      </c>
      <c r="C141" s="170" t="s">
        <v>57</v>
      </c>
      <c r="D141" s="170" t="s">
        <v>57</v>
      </c>
      <c r="E141" s="78"/>
      <c r="F141" s="67" t="str">
        <f t="shared" si="0"/>
        <v/>
      </c>
      <c r="G141" s="67" t="str">
        <f t="shared" si="1"/>
        <v/>
      </c>
    </row>
    <row r="142" spans="1:7">
      <c r="A142" s="41" t="s">
        <v>1264</v>
      </c>
      <c r="B142" s="58" t="s">
        <v>635</v>
      </c>
      <c r="C142" s="170" t="s">
        <v>57</v>
      </c>
      <c r="D142" s="170" t="s">
        <v>57</v>
      </c>
      <c r="E142" s="78"/>
      <c r="F142" s="67" t="str">
        <f t="shared" si="0"/>
        <v/>
      </c>
      <c r="G142" s="67" t="str">
        <f t="shared" si="1"/>
        <v/>
      </c>
    </row>
    <row r="143" spans="1:7">
      <c r="A143" s="41" t="s">
        <v>1265</v>
      </c>
      <c r="B143" s="58" t="s">
        <v>635</v>
      </c>
      <c r="C143" s="170" t="s">
        <v>57</v>
      </c>
      <c r="D143" s="170" t="s">
        <v>57</v>
      </c>
      <c r="E143" s="78"/>
      <c r="F143" s="67" t="str">
        <f t="shared" si="0"/>
        <v/>
      </c>
      <c r="G143" s="67" t="str">
        <f t="shared" si="1"/>
        <v/>
      </c>
    </row>
    <row r="144" spans="1:7">
      <c r="A144" s="41" t="s">
        <v>1266</v>
      </c>
      <c r="B144" s="68" t="s">
        <v>123</v>
      </c>
      <c r="C144" s="58">
        <f>SUM(C120:C143)</f>
        <v>0</v>
      </c>
      <c r="D144" s="58">
        <f>SUM(D120:D143)</f>
        <v>0</v>
      </c>
      <c r="E144" s="78"/>
      <c r="F144" s="69">
        <f>SUM(F120:F143)</f>
        <v>0</v>
      </c>
      <c r="G144" s="69">
        <f>SUM(G120:G143)</f>
        <v>0</v>
      </c>
    </row>
    <row r="145" spans="1:7" ht="15" customHeight="1">
      <c r="A145" s="60"/>
      <c r="B145" s="61" t="s">
        <v>1267</v>
      </c>
      <c r="C145" s="60" t="s">
        <v>713</v>
      </c>
      <c r="D145" s="60" t="s">
        <v>714</v>
      </c>
      <c r="E145" s="62"/>
      <c r="F145" s="60" t="s">
        <v>1141</v>
      </c>
      <c r="G145" s="60" t="s">
        <v>715</v>
      </c>
    </row>
    <row r="146" spans="1:7">
      <c r="A146" s="41" t="s">
        <v>1268</v>
      </c>
      <c r="B146" s="41" t="s">
        <v>746</v>
      </c>
      <c r="C146" s="164" t="s">
        <v>57</v>
      </c>
      <c r="G146" s="41"/>
    </row>
    <row r="147" spans="1:7">
      <c r="G147" s="41"/>
    </row>
    <row r="148" spans="1:7">
      <c r="B148" s="58" t="s">
        <v>747</v>
      </c>
      <c r="G148" s="41"/>
    </row>
    <row r="149" spans="1:7">
      <c r="A149" s="41" t="s">
        <v>1269</v>
      </c>
      <c r="B149" s="41" t="s">
        <v>749</v>
      </c>
      <c r="C149" s="170" t="s">
        <v>57</v>
      </c>
      <c r="D149" s="170" t="s">
        <v>57</v>
      </c>
      <c r="F149" s="67" t="str">
        <f t="shared" ref="F149:F163" si="2">IF($C$157=0,"",IF(C149="[for completion]","",C149/$C$157))</f>
        <v/>
      </c>
      <c r="G149" s="67" t="str">
        <f t="shared" ref="G149:G163" si="3">IF($D$157=0,"",IF(D149="[for completion]","",D149/$D$157))</f>
        <v/>
      </c>
    </row>
    <row r="150" spans="1:7">
      <c r="A150" s="41" t="s">
        <v>1270</v>
      </c>
      <c r="B150" s="41" t="s">
        <v>751</v>
      </c>
      <c r="C150" s="170" t="s">
        <v>57</v>
      </c>
      <c r="D150" s="170" t="s">
        <v>57</v>
      </c>
      <c r="F150" s="67" t="str">
        <f t="shared" si="2"/>
        <v/>
      </c>
      <c r="G150" s="67" t="str">
        <f t="shared" si="3"/>
        <v/>
      </c>
    </row>
    <row r="151" spans="1:7">
      <c r="A151" s="41" t="s">
        <v>1271</v>
      </c>
      <c r="B151" s="41" t="s">
        <v>753</v>
      </c>
      <c r="C151" s="170" t="s">
        <v>57</v>
      </c>
      <c r="D151" s="170" t="s">
        <v>57</v>
      </c>
      <c r="F151" s="67" t="str">
        <f t="shared" si="2"/>
        <v/>
      </c>
      <c r="G151" s="67" t="str">
        <f t="shared" si="3"/>
        <v/>
      </c>
    </row>
    <row r="152" spans="1:7">
      <c r="A152" s="41" t="s">
        <v>1272</v>
      </c>
      <c r="B152" s="41" t="s">
        <v>755</v>
      </c>
      <c r="C152" s="170" t="s">
        <v>57</v>
      </c>
      <c r="D152" s="170" t="s">
        <v>57</v>
      </c>
      <c r="F152" s="67" t="str">
        <f t="shared" si="2"/>
        <v/>
      </c>
      <c r="G152" s="67" t="str">
        <f t="shared" si="3"/>
        <v/>
      </c>
    </row>
    <row r="153" spans="1:7">
      <c r="A153" s="41" t="s">
        <v>1273</v>
      </c>
      <c r="B153" s="41" t="s">
        <v>757</v>
      </c>
      <c r="C153" s="170" t="s">
        <v>57</v>
      </c>
      <c r="D153" s="170" t="s">
        <v>57</v>
      </c>
      <c r="F153" s="67" t="str">
        <f t="shared" si="2"/>
        <v/>
      </c>
      <c r="G153" s="67" t="str">
        <f t="shared" si="3"/>
        <v/>
      </c>
    </row>
    <row r="154" spans="1:7">
      <c r="A154" s="41" t="s">
        <v>1274</v>
      </c>
      <c r="B154" s="41" t="s">
        <v>759</v>
      </c>
      <c r="C154" s="170" t="s">
        <v>57</v>
      </c>
      <c r="D154" s="170" t="s">
        <v>57</v>
      </c>
      <c r="F154" s="67" t="str">
        <f t="shared" si="2"/>
        <v/>
      </c>
      <c r="G154" s="67" t="str">
        <f t="shared" si="3"/>
        <v/>
      </c>
    </row>
    <row r="155" spans="1:7">
      <c r="A155" s="41" t="s">
        <v>1275</v>
      </c>
      <c r="B155" s="41" t="s">
        <v>761</v>
      </c>
      <c r="C155" s="170" t="s">
        <v>57</v>
      </c>
      <c r="D155" s="170" t="s">
        <v>57</v>
      </c>
      <c r="F155" s="67" t="str">
        <f t="shared" si="2"/>
        <v/>
      </c>
      <c r="G155" s="67" t="str">
        <f t="shared" si="3"/>
        <v/>
      </c>
    </row>
    <row r="156" spans="1:7">
      <c r="A156" s="41" t="s">
        <v>1276</v>
      </c>
      <c r="B156" s="41" t="s">
        <v>763</v>
      </c>
      <c r="C156" s="170" t="s">
        <v>57</v>
      </c>
      <c r="D156" s="170" t="s">
        <v>57</v>
      </c>
      <c r="F156" s="67" t="str">
        <f t="shared" si="2"/>
        <v/>
      </c>
      <c r="G156" s="67" t="str">
        <f t="shared" si="3"/>
        <v/>
      </c>
    </row>
    <row r="157" spans="1:7">
      <c r="A157" s="41" t="s">
        <v>1277</v>
      </c>
      <c r="B157" s="68" t="s">
        <v>123</v>
      </c>
      <c r="C157" s="170">
        <f>SUM(C149:C156)</f>
        <v>0</v>
      </c>
      <c r="D157" s="171">
        <f>SUM(D149:D156)</f>
        <v>0</v>
      </c>
      <c r="F157" s="78">
        <f>SUM(F149:F156)</f>
        <v>0</v>
      </c>
      <c r="G157" s="78">
        <f>SUM(G149:G156)</f>
        <v>0</v>
      </c>
    </row>
    <row r="158" spans="1:7" outlineLevel="1">
      <c r="A158" s="41" t="s">
        <v>1278</v>
      </c>
      <c r="B158" s="70" t="s">
        <v>766</v>
      </c>
      <c r="F158" s="67" t="str">
        <f t="shared" si="2"/>
        <v/>
      </c>
      <c r="G158" s="67" t="str">
        <f t="shared" si="3"/>
        <v/>
      </c>
    </row>
    <row r="159" spans="1:7" outlineLevel="1">
      <c r="A159" s="41" t="s">
        <v>1279</v>
      </c>
      <c r="B159" s="70" t="s">
        <v>768</v>
      </c>
      <c r="F159" s="67" t="str">
        <f t="shared" si="2"/>
        <v/>
      </c>
      <c r="G159" s="67" t="str">
        <f t="shared" si="3"/>
        <v/>
      </c>
    </row>
    <row r="160" spans="1:7" outlineLevel="1">
      <c r="A160" s="41" t="s">
        <v>1280</v>
      </c>
      <c r="B160" s="70" t="s">
        <v>770</v>
      </c>
      <c r="F160" s="67" t="str">
        <f t="shared" si="2"/>
        <v/>
      </c>
      <c r="G160" s="67" t="str">
        <f t="shared" si="3"/>
        <v/>
      </c>
    </row>
    <row r="161" spans="1:7" outlineLevel="1">
      <c r="A161" s="41" t="s">
        <v>1281</v>
      </c>
      <c r="B161" s="70" t="s">
        <v>772</v>
      </c>
      <c r="F161" s="67" t="str">
        <f t="shared" si="2"/>
        <v/>
      </c>
      <c r="G161" s="67" t="str">
        <f t="shared" si="3"/>
        <v/>
      </c>
    </row>
    <row r="162" spans="1:7" outlineLevel="1">
      <c r="A162" s="41" t="s">
        <v>1282</v>
      </c>
      <c r="B162" s="70" t="s">
        <v>774</v>
      </c>
      <c r="F162" s="67" t="str">
        <f t="shared" si="2"/>
        <v/>
      </c>
      <c r="G162" s="67" t="str">
        <f t="shared" si="3"/>
        <v/>
      </c>
    </row>
    <row r="163" spans="1:7" outlineLevel="1">
      <c r="A163" s="41" t="s">
        <v>1283</v>
      </c>
      <c r="B163" s="70" t="s">
        <v>776</v>
      </c>
      <c r="F163" s="67" t="str">
        <f t="shared" si="2"/>
        <v/>
      </c>
      <c r="G163" s="67" t="str">
        <f t="shared" si="3"/>
        <v/>
      </c>
    </row>
    <row r="164" spans="1:7" outlineLevel="1">
      <c r="A164" s="41" t="s">
        <v>1284</v>
      </c>
      <c r="B164" s="70"/>
      <c r="F164" s="67"/>
      <c r="G164" s="67"/>
    </row>
    <row r="165" spans="1:7" outlineLevel="1">
      <c r="A165" s="41" t="s">
        <v>1285</v>
      </c>
      <c r="B165" s="70"/>
      <c r="F165" s="67"/>
      <c r="G165" s="67"/>
    </row>
    <row r="166" spans="1:7" outlineLevel="1">
      <c r="A166" s="41" t="s">
        <v>1286</v>
      </c>
      <c r="B166" s="70"/>
      <c r="F166" s="67"/>
      <c r="G166" s="67"/>
    </row>
    <row r="167" spans="1:7" ht="15" customHeight="1">
      <c r="A167" s="60"/>
      <c r="B167" s="61" t="s">
        <v>1287</v>
      </c>
      <c r="C167" s="60" t="s">
        <v>713</v>
      </c>
      <c r="D167" s="60" t="s">
        <v>714</v>
      </c>
      <c r="E167" s="62"/>
      <c r="F167" s="60" t="s">
        <v>1141</v>
      </c>
      <c r="G167" s="60" t="s">
        <v>715</v>
      </c>
    </row>
    <row r="168" spans="1:7">
      <c r="A168" s="41" t="s">
        <v>1288</v>
      </c>
      <c r="B168" s="41" t="s">
        <v>746</v>
      </c>
      <c r="C168" s="164" t="s">
        <v>92</v>
      </c>
      <c r="G168" s="41"/>
    </row>
    <row r="169" spans="1:7">
      <c r="G169" s="41"/>
    </row>
    <row r="170" spans="1:7">
      <c r="B170" s="58" t="s">
        <v>747</v>
      </c>
      <c r="G170" s="41"/>
    </row>
    <row r="171" spans="1:7">
      <c r="A171" s="41" t="s">
        <v>1289</v>
      </c>
      <c r="B171" s="41" t="s">
        <v>749</v>
      </c>
      <c r="C171" s="170" t="s">
        <v>92</v>
      </c>
      <c r="D171" s="171" t="s">
        <v>92</v>
      </c>
      <c r="F171" s="67" t="str">
        <f>IF($C$179=0,"",IF(C171="[Mark as ND1 if not relevant]","",C171/$C$179))</f>
        <v/>
      </c>
      <c r="G171" s="67" t="str">
        <f>IF($D$179=0,"",IF(D171="[Mark as ND1 if not relevant]","",D171/$D$179))</f>
        <v/>
      </c>
    </row>
    <row r="172" spans="1:7">
      <c r="A172" s="41" t="s">
        <v>1290</v>
      </c>
      <c r="B172" s="41" t="s">
        <v>751</v>
      </c>
      <c r="C172" s="170" t="s">
        <v>92</v>
      </c>
      <c r="D172" s="171" t="s">
        <v>92</v>
      </c>
      <c r="F172" s="67" t="str">
        <f t="shared" ref="F172:F178" si="4">IF($C$179=0,"",IF(C172="[Mark as ND1 if not relevant]","",C172/$C$179))</f>
        <v/>
      </c>
      <c r="G172" s="67" t="str">
        <f t="shared" ref="G172:G178" si="5">IF($D$179=0,"",IF(D172="[Mark as ND1 if not relevant]","",D172/$D$179))</f>
        <v/>
      </c>
    </row>
    <row r="173" spans="1:7">
      <c r="A173" s="41" t="s">
        <v>1291</v>
      </c>
      <c r="B173" s="41" t="s">
        <v>753</v>
      </c>
      <c r="C173" s="170" t="s">
        <v>92</v>
      </c>
      <c r="D173" s="171" t="s">
        <v>92</v>
      </c>
      <c r="F173" s="67" t="str">
        <f t="shared" si="4"/>
        <v/>
      </c>
      <c r="G173" s="67" t="str">
        <f t="shared" si="5"/>
        <v/>
      </c>
    </row>
    <row r="174" spans="1:7">
      <c r="A174" s="41" t="s">
        <v>1292</v>
      </c>
      <c r="B174" s="41" t="s">
        <v>755</v>
      </c>
      <c r="C174" s="170" t="s">
        <v>92</v>
      </c>
      <c r="D174" s="171" t="s">
        <v>92</v>
      </c>
      <c r="F174" s="67" t="str">
        <f t="shared" si="4"/>
        <v/>
      </c>
      <c r="G174" s="67" t="str">
        <f t="shared" si="5"/>
        <v/>
      </c>
    </row>
    <row r="175" spans="1:7">
      <c r="A175" s="41" t="s">
        <v>1293</v>
      </c>
      <c r="B175" s="41" t="s">
        <v>757</v>
      </c>
      <c r="C175" s="170" t="s">
        <v>92</v>
      </c>
      <c r="D175" s="171" t="s">
        <v>92</v>
      </c>
      <c r="F175" s="67" t="str">
        <f t="shared" si="4"/>
        <v/>
      </c>
      <c r="G175" s="67" t="str">
        <f t="shared" si="5"/>
        <v/>
      </c>
    </row>
    <row r="176" spans="1:7">
      <c r="A176" s="41" t="s">
        <v>1294</v>
      </c>
      <c r="B176" s="41" t="s">
        <v>759</v>
      </c>
      <c r="C176" s="170" t="s">
        <v>92</v>
      </c>
      <c r="D176" s="171" t="s">
        <v>92</v>
      </c>
      <c r="F176" s="67" t="str">
        <f t="shared" si="4"/>
        <v/>
      </c>
      <c r="G176" s="67" t="str">
        <f t="shared" si="5"/>
        <v/>
      </c>
    </row>
    <row r="177" spans="1:7">
      <c r="A177" s="41" t="s">
        <v>1295</v>
      </c>
      <c r="B177" s="41" t="s">
        <v>761</v>
      </c>
      <c r="C177" s="170" t="s">
        <v>92</v>
      </c>
      <c r="D177" s="171" t="s">
        <v>92</v>
      </c>
      <c r="F177" s="67" t="str">
        <f t="shared" si="4"/>
        <v/>
      </c>
      <c r="G177" s="67" t="str">
        <f t="shared" si="5"/>
        <v/>
      </c>
    </row>
    <row r="178" spans="1:7">
      <c r="A178" s="41" t="s">
        <v>1296</v>
      </c>
      <c r="B178" s="41" t="s">
        <v>763</v>
      </c>
      <c r="C178" s="170" t="s">
        <v>92</v>
      </c>
      <c r="D178" s="171" t="s">
        <v>92</v>
      </c>
      <c r="F178" s="67" t="str">
        <f t="shared" si="4"/>
        <v/>
      </c>
      <c r="G178" s="67" t="str">
        <f t="shared" si="5"/>
        <v/>
      </c>
    </row>
    <row r="179" spans="1:7">
      <c r="A179" s="41" t="s">
        <v>1297</v>
      </c>
      <c r="B179" s="68" t="s">
        <v>123</v>
      </c>
      <c r="C179" s="170">
        <f>SUM(C171:C178)</f>
        <v>0</v>
      </c>
      <c r="D179" s="171">
        <f>SUM(D171:D178)</f>
        <v>0</v>
      </c>
      <c r="F179" s="78">
        <f>SUM(F171:F178)</f>
        <v>0</v>
      </c>
      <c r="G179" s="78">
        <f>SUM(G171:G178)</f>
        <v>0</v>
      </c>
    </row>
    <row r="180" spans="1:7" outlineLevel="1">
      <c r="A180" s="41" t="s">
        <v>1298</v>
      </c>
      <c r="B180" s="70" t="s">
        <v>766</v>
      </c>
      <c r="F180" s="67" t="str">
        <f t="shared" ref="F180:F185" si="6">IF($C$179=0,"",IF(C180="[for completion]","",C180/$C$179))</f>
        <v/>
      </c>
      <c r="G180" s="67" t="str">
        <f t="shared" ref="G180:G185" si="7">IF($D$179=0,"",IF(D180="[for completion]","",D180/$D$179))</f>
        <v/>
      </c>
    </row>
    <row r="181" spans="1:7" outlineLevel="1">
      <c r="A181" s="41" t="s">
        <v>1299</v>
      </c>
      <c r="B181" s="70" t="s">
        <v>768</v>
      </c>
      <c r="F181" s="67" t="str">
        <f t="shared" si="6"/>
        <v/>
      </c>
      <c r="G181" s="67" t="str">
        <f t="shared" si="7"/>
        <v/>
      </c>
    </row>
    <row r="182" spans="1:7" outlineLevel="1">
      <c r="A182" s="41" t="s">
        <v>1300</v>
      </c>
      <c r="B182" s="70" t="s">
        <v>770</v>
      </c>
      <c r="F182" s="67" t="str">
        <f t="shared" si="6"/>
        <v/>
      </c>
      <c r="G182" s="67" t="str">
        <f t="shared" si="7"/>
        <v/>
      </c>
    </row>
    <row r="183" spans="1:7" outlineLevel="1">
      <c r="A183" s="41" t="s">
        <v>1301</v>
      </c>
      <c r="B183" s="70" t="s">
        <v>772</v>
      </c>
      <c r="F183" s="67" t="str">
        <f t="shared" si="6"/>
        <v/>
      </c>
      <c r="G183" s="67" t="str">
        <f t="shared" si="7"/>
        <v/>
      </c>
    </row>
    <row r="184" spans="1:7" outlineLevel="1">
      <c r="A184" s="41" t="s">
        <v>1302</v>
      </c>
      <c r="B184" s="70" t="s">
        <v>774</v>
      </c>
      <c r="F184" s="67" t="str">
        <f t="shared" si="6"/>
        <v/>
      </c>
      <c r="G184" s="67" t="str">
        <f t="shared" si="7"/>
        <v/>
      </c>
    </row>
    <row r="185" spans="1:7" outlineLevel="1">
      <c r="A185" s="41" t="s">
        <v>1303</v>
      </c>
      <c r="B185" s="70" t="s">
        <v>776</v>
      </c>
      <c r="F185" s="67" t="str">
        <f t="shared" si="6"/>
        <v/>
      </c>
      <c r="G185" s="67" t="str">
        <f t="shared" si="7"/>
        <v/>
      </c>
    </row>
    <row r="186" spans="1:7" outlineLevel="1">
      <c r="A186" s="41" t="s">
        <v>1304</v>
      </c>
      <c r="B186" s="70"/>
      <c r="F186" s="67"/>
      <c r="G186" s="67"/>
    </row>
    <row r="187" spans="1:7" outlineLevel="1">
      <c r="A187" s="41" t="s">
        <v>1305</v>
      </c>
      <c r="B187" s="70"/>
      <c r="F187" s="67"/>
      <c r="G187" s="67"/>
    </row>
    <row r="188" spans="1:7" outlineLevel="1">
      <c r="A188" s="41" t="s">
        <v>1306</v>
      </c>
      <c r="B188" s="70"/>
      <c r="F188" s="67"/>
      <c r="G188" s="67"/>
    </row>
    <row r="189" spans="1:7" ht="15" customHeight="1">
      <c r="A189" s="60"/>
      <c r="B189" s="61" t="s">
        <v>1307</v>
      </c>
      <c r="C189" s="60" t="s">
        <v>1141</v>
      </c>
      <c r="D189" s="60"/>
      <c r="E189" s="62"/>
      <c r="F189" s="60"/>
      <c r="G189" s="60"/>
    </row>
    <row r="190" spans="1:7">
      <c r="A190" s="41" t="s">
        <v>1308</v>
      </c>
      <c r="B190" s="58" t="s">
        <v>635</v>
      </c>
      <c r="C190" s="164" t="s">
        <v>57</v>
      </c>
      <c r="E190" s="78"/>
      <c r="F190" s="78"/>
      <c r="G190" s="78"/>
    </row>
    <row r="191" spans="1:7">
      <c r="A191" s="41" t="s">
        <v>1309</v>
      </c>
      <c r="B191" s="58" t="s">
        <v>635</v>
      </c>
      <c r="C191" s="164" t="s">
        <v>57</v>
      </c>
      <c r="E191" s="78"/>
      <c r="F191" s="78"/>
      <c r="G191" s="78"/>
    </row>
    <row r="192" spans="1:7">
      <c r="A192" s="41" t="s">
        <v>1310</v>
      </c>
      <c r="B192" s="58" t="s">
        <v>635</v>
      </c>
      <c r="C192" s="164" t="s">
        <v>57</v>
      </c>
      <c r="E192" s="78"/>
      <c r="F192" s="78"/>
      <c r="G192" s="78"/>
    </row>
    <row r="193" spans="1:7">
      <c r="A193" s="41" t="s">
        <v>1311</v>
      </c>
      <c r="B193" s="58" t="s">
        <v>635</v>
      </c>
      <c r="C193" s="164" t="s">
        <v>57</v>
      </c>
      <c r="E193" s="78"/>
      <c r="F193" s="78"/>
      <c r="G193" s="78"/>
    </row>
    <row r="194" spans="1:7">
      <c r="A194" s="41" t="s">
        <v>1312</v>
      </c>
      <c r="B194" s="58" t="s">
        <v>635</v>
      </c>
      <c r="C194" s="164" t="s">
        <v>57</v>
      </c>
      <c r="E194" s="78"/>
      <c r="F194" s="78"/>
      <c r="G194" s="78"/>
    </row>
    <row r="195" spans="1:7">
      <c r="A195" s="41" t="s">
        <v>1313</v>
      </c>
      <c r="B195" s="147" t="s">
        <v>635</v>
      </c>
      <c r="C195" s="164" t="s">
        <v>57</v>
      </c>
      <c r="E195" s="78"/>
      <c r="F195" s="78"/>
      <c r="G195" s="78"/>
    </row>
    <row r="196" spans="1:7">
      <c r="A196" s="41" t="s">
        <v>1314</v>
      </c>
      <c r="B196" s="58" t="s">
        <v>635</v>
      </c>
      <c r="C196" s="164" t="s">
        <v>57</v>
      </c>
      <c r="E196" s="78"/>
      <c r="F196" s="78"/>
      <c r="G196" s="78"/>
    </row>
    <row r="197" spans="1:7">
      <c r="A197" s="41" t="s">
        <v>1315</v>
      </c>
      <c r="B197" s="58" t="s">
        <v>635</v>
      </c>
      <c r="C197" s="164" t="s">
        <v>57</v>
      </c>
      <c r="E197" s="78"/>
      <c r="F197" s="78"/>
    </row>
    <row r="198" spans="1:7">
      <c r="A198" s="41" t="s">
        <v>1316</v>
      </c>
      <c r="B198" s="58" t="s">
        <v>635</v>
      </c>
      <c r="C198" s="164" t="s">
        <v>57</v>
      </c>
      <c r="E198" s="78"/>
      <c r="F198" s="78"/>
    </row>
    <row r="199" spans="1:7">
      <c r="A199" s="41" t="s">
        <v>1317</v>
      </c>
      <c r="B199" s="58" t="s">
        <v>635</v>
      </c>
      <c r="C199" s="164" t="s">
        <v>57</v>
      </c>
      <c r="E199" s="78"/>
      <c r="F199" s="78"/>
    </row>
    <row r="200" spans="1:7">
      <c r="A200" s="41" t="s">
        <v>1318</v>
      </c>
      <c r="B200" s="58" t="s">
        <v>635</v>
      </c>
      <c r="C200" s="164" t="s">
        <v>57</v>
      </c>
      <c r="E200" s="78"/>
      <c r="F200" s="78"/>
    </row>
    <row r="201" spans="1:7">
      <c r="A201" s="41" t="s">
        <v>1319</v>
      </c>
      <c r="B201" s="58" t="s">
        <v>635</v>
      </c>
      <c r="C201" s="164" t="s">
        <v>57</v>
      </c>
      <c r="E201" s="78"/>
      <c r="F201" s="78"/>
    </row>
    <row r="202" spans="1:7">
      <c r="A202" s="41" t="s">
        <v>1320</v>
      </c>
      <c r="B202" s="58" t="s">
        <v>635</v>
      </c>
      <c r="C202" s="164" t="s">
        <v>57</v>
      </c>
    </row>
    <row r="203" spans="1:7">
      <c r="A203" s="41" t="s">
        <v>1321</v>
      </c>
      <c r="B203" s="58" t="s">
        <v>635</v>
      </c>
      <c r="C203" s="164" t="s">
        <v>57</v>
      </c>
    </row>
    <row r="204" spans="1:7">
      <c r="A204" s="41" t="s">
        <v>1322</v>
      </c>
      <c r="B204" s="58" t="s">
        <v>635</v>
      </c>
      <c r="C204" s="164" t="s">
        <v>57</v>
      </c>
    </row>
    <row r="205" spans="1:7">
      <c r="A205" s="41" t="s">
        <v>1323</v>
      </c>
      <c r="B205" s="58" t="s">
        <v>635</v>
      </c>
      <c r="C205" s="164" t="s">
        <v>57</v>
      </c>
    </row>
    <row r="206" spans="1:7">
      <c r="A206" s="41" t="s">
        <v>1324</v>
      </c>
      <c r="B206" s="58" t="s">
        <v>635</v>
      </c>
      <c r="C206" s="164" t="s">
        <v>57</v>
      </c>
    </row>
    <row r="207" spans="1:7" outlineLevel="1">
      <c r="A207" s="41" t="s">
        <v>1325</v>
      </c>
    </row>
    <row r="208" spans="1:7" outlineLevel="1">
      <c r="A208" s="41" t="s">
        <v>1326</v>
      </c>
    </row>
    <row r="209" spans="1:1" outlineLevel="1">
      <c r="A209" s="41" t="s">
        <v>1327</v>
      </c>
    </row>
    <row r="210" spans="1:1" outlineLevel="1">
      <c r="A210" s="41" t="s">
        <v>1328</v>
      </c>
    </row>
    <row r="211" spans="1:1" outlineLevel="1">
      <c r="A211" s="41" t="s">
        <v>1329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heetViews>
  <sheetFormatPr baseColWidth="10" defaultColWidth="11.453125" defaultRowHeight="14.5" outlineLevelRow="1"/>
  <cols>
    <col min="1" max="1" width="16.36328125" customWidth="1"/>
    <col min="2" max="2" width="89.90625" style="41" bestFit="1" customWidth="1"/>
    <col min="3" max="3" width="134.6328125" style="2" customWidth="1"/>
    <col min="4" max="13" width="11.453125" style="2"/>
  </cols>
  <sheetData>
    <row r="1" spans="1:13" s="169" customFormat="1" ht="31">
      <c r="A1" s="167" t="s">
        <v>1330</v>
      </c>
      <c r="B1" s="167"/>
      <c r="C1" s="176" t="s">
        <v>1730</v>
      </c>
      <c r="D1" s="23"/>
      <c r="E1" s="23"/>
      <c r="F1" s="23"/>
      <c r="G1" s="23"/>
      <c r="H1" s="23"/>
      <c r="I1" s="23"/>
      <c r="J1" s="23"/>
      <c r="K1" s="23"/>
      <c r="L1" s="23"/>
      <c r="M1" s="23"/>
    </row>
    <row r="2" spans="1:13">
      <c r="B2" s="39"/>
      <c r="C2" s="39"/>
    </row>
    <row r="3" spans="1:13">
      <c r="A3" s="96" t="s">
        <v>1331</v>
      </c>
      <c r="B3" s="97"/>
      <c r="C3" s="39"/>
    </row>
    <row r="4" spans="1:13">
      <c r="C4" s="39"/>
    </row>
    <row r="5" spans="1:13" ht="18.5">
      <c r="A5" s="52" t="s">
        <v>55</v>
      </c>
      <c r="B5" s="52" t="s">
        <v>1332</v>
      </c>
      <c r="C5" s="98" t="s">
        <v>1744</v>
      </c>
    </row>
    <row r="6" spans="1:13" ht="29">
      <c r="A6" s="1" t="s">
        <v>1333</v>
      </c>
      <c r="B6" s="55" t="s">
        <v>1334</v>
      </c>
      <c r="C6" s="41" t="s">
        <v>2200</v>
      </c>
    </row>
    <row r="7" spans="1:13" ht="29">
      <c r="A7" s="1" t="s">
        <v>1335</v>
      </c>
      <c r="B7" s="55" t="s">
        <v>1336</v>
      </c>
      <c r="C7" s="41" t="s">
        <v>2201</v>
      </c>
    </row>
    <row r="8" spans="1:13" ht="43.5">
      <c r="A8" s="1" t="s">
        <v>1337</v>
      </c>
      <c r="B8" s="55" t="s">
        <v>1338</v>
      </c>
      <c r="C8" s="41" t="s">
        <v>2202</v>
      </c>
    </row>
    <row r="9" spans="1:13">
      <c r="A9" s="1" t="s">
        <v>1339</v>
      </c>
      <c r="B9" s="55" t="s">
        <v>1340</v>
      </c>
      <c r="C9" s="41" t="s">
        <v>2203</v>
      </c>
    </row>
    <row r="10" spans="1:13" ht="44.25" customHeight="1">
      <c r="A10" s="1" t="s">
        <v>1341</v>
      </c>
      <c r="B10" s="55" t="s">
        <v>1560</v>
      </c>
      <c r="C10" s="41" t="s">
        <v>2204</v>
      </c>
    </row>
    <row r="11" spans="1:13" ht="54.75" customHeight="1">
      <c r="A11" s="1" t="s">
        <v>1342</v>
      </c>
      <c r="B11" s="55" t="s">
        <v>1343</v>
      </c>
      <c r="C11" s="41" t="s">
        <v>2205</v>
      </c>
    </row>
    <row r="12" spans="1:13" ht="58">
      <c r="A12" s="1" t="s">
        <v>1344</v>
      </c>
      <c r="B12" s="55" t="s">
        <v>1345</v>
      </c>
      <c r="C12" s="41" t="s">
        <v>2206</v>
      </c>
    </row>
    <row r="13" spans="1:13">
      <c r="A13" s="1" t="s">
        <v>1346</v>
      </c>
      <c r="B13" s="55" t="s">
        <v>1347</v>
      </c>
      <c r="C13" s="41" t="s">
        <v>2207</v>
      </c>
    </row>
    <row r="14" spans="1:13" ht="29">
      <c r="A14" s="1" t="s">
        <v>1348</v>
      </c>
      <c r="B14" s="55" t="s">
        <v>1349</v>
      </c>
      <c r="C14" s="41" t="s">
        <v>2208</v>
      </c>
    </row>
    <row r="15" spans="1:13" ht="29">
      <c r="A15" s="1" t="s">
        <v>1350</v>
      </c>
      <c r="B15" s="55" t="s">
        <v>1351</v>
      </c>
      <c r="C15" s="41" t="s">
        <v>2209</v>
      </c>
    </row>
    <row r="16" spans="1:13" ht="130.5">
      <c r="A16" s="1" t="s">
        <v>1352</v>
      </c>
      <c r="B16" s="59" t="s">
        <v>1353</v>
      </c>
      <c r="C16" s="41" t="s">
        <v>2210</v>
      </c>
    </row>
    <row r="17" spans="1:3" ht="385.25" customHeight="1">
      <c r="A17" s="1" t="s">
        <v>1354</v>
      </c>
      <c r="B17" s="59" t="s">
        <v>1355</v>
      </c>
      <c r="C17" s="291" t="s">
        <v>2212</v>
      </c>
    </row>
    <row r="18" spans="1:3" ht="29">
      <c r="A18" s="1" t="s">
        <v>1356</v>
      </c>
      <c r="B18" s="59" t="s">
        <v>1357</v>
      </c>
      <c r="C18" s="41" t="s">
        <v>2211</v>
      </c>
    </row>
    <row r="19" spans="1:3" outlineLevel="1">
      <c r="A19" s="1" t="s">
        <v>1358</v>
      </c>
      <c r="B19" s="56" t="s">
        <v>1359</v>
      </c>
      <c r="C19" s="41"/>
    </row>
    <row r="20" spans="1:3" outlineLevel="1">
      <c r="A20" s="1" t="s">
        <v>1360</v>
      </c>
      <c r="B20" s="91"/>
      <c r="C20" s="41"/>
    </row>
    <row r="21" spans="1:3" outlineLevel="1">
      <c r="A21" s="1" t="s">
        <v>1361</v>
      </c>
      <c r="B21" s="91"/>
      <c r="C21" s="41"/>
    </row>
    <row r="22" spans="1:3" outlineLevel="1">
      <c r="A22" s="1" t="s">
        <v>1362</v>
      </c>
      <c r="B22" s="91"/>
      <c r="C22" s="41"/>
    </row>
    <row r="23" spans="1:3" outlineLevel="1">
      <c r="A23" s="1" t="s">
        <v>1363</v>
      </c>
      <c r="B23" s="91"/>
      <c r="C23" s="41"/>
    </row>
    <row r="24" spans="1:3" ht="18.5">
      <c r="A24" s="52"/>
      <c r="B24" s="52" t="s">
        <v>1364</v>
      </c>
      <c r="C24" s="98" t="s">
        <v>1365</v>
      </c>
    </row>
    <row r="25" spans="1:3">
      <c r="A25" s="1" t="s">
        <v>1366</v>
      </c>
      <c r="B25" s="59" t="s">
        <v>1367</v>
      </c>
      <c r="C25" s="41" t="s">
        <v>1368</v>
      </c>
    </row>
    <row r="26" spans="1:3">
      <c r="A26" s="1" t="s">
        <v>1369</v>
      </c>
      <c r="B26" s="59" t="s">
        <v>1370</v>
      </c>
      <c r="C26" s="41" t="s">
        <v>1371</v>
      </c>
    </row>
    <row r="27" spans="1:3">
      <c r="A27" s="1" t="s">
        <v>1372</v>
      </c>
      <c r="B27" s="59" t="s">
        <v>1373</v>
      </c>
      <c r="C27" s="41" t="s">
        <v>1374</v>
      </c>
    </row>
    <row r="28" spans="1:3" outlineLevel="1">
      <c r="A28" s="1" t="s">
        <v>1375</v>
      </c>
      <c r="B28" s="58"/>
      <c r="C28" s="41"/>
    </row>
    <row r="29" spans="1:3" outlineLevel="1">
      <c r="A29" s="1" t="s">
        <v>1376</v>
      </c>
      <c r="B29" s="58"/>
      <c r="C29" s="41"/>
    </row>
    <row r="30" spans="1:3" outlineLevel="1">
      <c r="A30" s="1" t="s">
        <v>1729</v>
      </c>
      <c r="B30" s="59"/>
      <c r="C30" s="41"/>
    </row>
    <row r="31" spans="1:3" ht="18.5">
      <c r="A31" s="52"/>
      <c r="B31" s="52" t="s">
        <v>1377</v>
      </c>
      <c r="C31" s="98" t="s">
        <v>1744</v>
      </c>
    </row>
    <row r="32" spans="1:3">
      <c r="A32" s="1" t="s">
        <v>1378</v>
      </c>
      <c r="B32" s="55" t="s">
        <v>1379</v>
      </c>
      <c r="C32" s="41"/>
    </row>
    <row r="33" spans="1:2">
      <c r="A33" s="1" t="s">
        <v>1380</v>
      </c>
      <c r="B33" s="58"/>
    </row>
    <row r="34" spans="1:2">
      <c r="A34" s="1" t="s">
        <v>1381</v>
      </c>
      <c r="B34" s="58"/>
    </row>
    <row r="35" spans="1:2">
      <c r="A35" s="1" t="s">
        <v>1382</v>
      </c>
      <c r="B35" s="58"/>
    </row>
    <row r="36" spans="1:2">
      <c r="A36" s="1" t="s">
        <v>1383</v>
      </c>
      <c r="B36" s="58"/>
    </row>
    <row r="37" spans="1:2">
      <c r="A37" s="1" t="s">
        <v>1384</v>
      </c>
      <c r="B37" s="58"/>
    </row>
    <row r="38" spans="1:2">
      <c r="B38" s="58"/>
    </row>
    <row r="39" spans="1:2">
      <c r="B39" s="58"/>
    </row>
    <row r="40" spans="1:2">
      <c r="B40" s="58"/>
    </row>
    <row r="41" spans="1:2">
      <c r="B41" s="58"/>
    </row>
    <row r="42" spans="1:2">
      <c r="B42" s="58"/>
    </row>
    <row r="43" spans="1:2">
      <c r="B43" s="58"/>
    </row>
    <row r="44" spans="1:2">
      <c r="B44" s="58"/>
    </row>
    <row r="45" spans="1:2">
      <c r="B45" s="58"/>
    </row>
    <row r="46" spans="1:2">
      <c r="B46" s="58"/>
    </row>
    <row r="47" spans="1:2">
      <c r="B47" s="58"/>
    </row>
    <row r="48" spans="1:2">
      <c r="B48" s="58"/>
    </row>
    <row r="49" spans="2:2">
      <c r="B49" s="58"/>
    </row>
    <row r="50" spans="2:2">
      <c r="B50" s="58"/>
    </row>
    <row r="51" spans="2:2">
      <c r="B51" s="58"/>
    </row>
    <row r="52" spans="2:2">
      <c r="B52" s="58"/>
    </row>
    <row r="53" spans="2:2">
      <c r="B53" s="58"/>
    </row>
    <row r="54" spans="2:2">
      <c r="B54" s="58"/>
    </row>
    <row r="55" spans="2:2">
      <c r="B55" s="58"/>
    </row>
    <row r="56" spans="2:2">
      <c r="B56" s="58"/>
    </row>
    <row r="57" spans="2:2">
      <c r="B57" s="58"/>
    </row>
    <row r="58" spans="2:2">
      <c r="B58" s="58"/>
    </row>
    <row r="59" spans="2:2">
      <c r="B59" s="58"/>
    </row>
    <row r="60" spans="2:2">
      <c r="B60" s="58"/>
    </row>
    <row r="61" spans="2:2">
      <c r="B61" s="58"/>
    </row>
    <row r="62" spans="2:2">
      <c r="B62" s="58"/>
    </row>
    <row r="63" spans="2:2">
      <c r="B63" s="58"/>
    </row>
    <row r="64" spans="2:2">
      <c r="B64" s="58"/>
    </row>
    <row r="65" spans="2:2">
      <c r="B65" s="58"/>
    </row>
    <row r="66" spans="2:2">
      <c r="B66" s="58"/>
    </row>
    <row r="67" spans="2:2">
      <c r="B67" s="58"/>
    </row>
    <row r="68" spans="2:2">
      <c r="B68" s="58"/>
    </row>
    <row r="69" spans="2:2">
      <c r="B69" s="58"/>
    </row>
    <row r="70" spans="2:2">
      <c r="B70" s="58"/>
    </row>
    <row r="71" spans="2:2">
      <c r="B71" s="58"/>
    </row>
    <row r="72" spans="2:2">
      <c r="B72" s="58"/>
    </row>
    <row r="73" spans="2:2">
      <c r="B73" s="58"/>
    </row>
    <row r="74" spans="2:2">
      <c r="B74" s="58"/>
    </row>
    <row r="75" spans="2:2">
      <c r="B75" s="58"/>
    </row>
    <row r="76" spans="2:2">
      <c r="B76" s="58"/>
    </row>
    <row r="77" spans="2:2">
      <c r="B77" s="58"/>
    </row>
    <row r="78" spans="2:2">
      <c r="B78" s="58"/>
    </row>
    <row r="79" spans="2:2">
      <c r="B79" s="58"/>
    </row>
    <row r="80" spans="2:2">
      <c r="B80" s="58"/>
    </row>
    <row r="81" spans="2:2">
      <c r="B81" s="58"/>
    </row>
    <row r="82" spans="2:2">
      <c r="B82" s="58"/>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58"/>
    </row>
    <row r="94" spans="2:2">
      <c r="B94" s="58"/>
    </row>
    <row r="95" spans="2:2">
      <c r="B95" s="58"/>
    </row>
    <row r="96" spans="2:2">
      <c r="B96" s="58"/>
    </row>
    <row r="97" spans="2:2">
      <c r="B97" s="58"/>
    </row>
    <row r="98" spans="2:2">
      <c r="B98" s="58"/>
    </row>
    <row r="99" spans="2:2">
      <c r="B99" s="58"/>
    </row>
    <row r="100" spans="2:2">
      <c r="B100" s="58"/>
    </row>
    <row r="101" spans="2:2">
      <c r="B101" s="37"/>
    </row>
    <row r="102" spans="2:2">
      <c r="B102" s="58"/>
    </row>
    <row r="103" spans="2:2">
      <c r="B103" s="58"/>
    </row>
    <row r="104" spans="2:2">
      <c r="B104" s="58"/>
    </row>
    <row r="105" spans="2:2">
      <c r="B105" s="58"/>
    </row>
    <row r="106" spans="2:2">
      <c r="B106" s="58"/>
    </row>
    <row r="107" spans="2:2">
      <c r="B107" s="58"/>
    </row>
    <row r="108" spans="2:2">
      <c r="B108" s="58"/>
    </row>
    <row r="109" spans="2:2">
      <c r="B109" s="58"/>
    </row>
    <row r="110" spans="2:2">
      <c r="B110" s="58"/>
    </row>
    <row r="111" spans="2:2">
      <c r="B111" s="58"/>
    </row>
    <row r="112" spans="2:2">
      <c r="B112" s="58"/>
    </row>
    <row r="113" spans="2:2">
      <c r="B113" s="58"/>
    </row>
    <row r="114" spans="2:2">
      <c r="B114" s="58"/>
    </row>
    <row r="115" spans="2:2">
      <c r="B115" s="58"/>
    </row>
    <row r="116" spans="2:2">
      <c r="B116" s="58"/>
    </row>
    <row r="117" spans="2:2">
      <c r="B117" s="58"/>
    </row>
    <row r="118" spans="2:2">
      <c r="B118" s="58"/>
    </row>
    <row r="120" spans="2:2">
      <c r="B120" s="58"/>
    </row>
    <row r="121" spans="2:2">
      <c r="B121" s="58"/>
    </row>
    <row r="122" spans="2:2">
      <c r="B122" s="58"/>
    </row>
    <row r="127" spans="2:2">
      <c r="B127" s="47"/>
    </row>
    <row r="128" spans="2:2">
      <c r="B128" s="99"/>
    </row>
    <row r="134" spans="2:2">
      <c r="B134" s="59"/>
    </row>
    <row r="135" spans="2:2">
      <c r="B135" s="58"/>
    </row>
    <row r="137" spans="2:2">
      <c r="B137" s="58"/>
    </row>
    <row r="138" spans="2:2">
      <c r="B138" s="58"/>
    </row>
    <row r="139" spans="2:2">
      <c r="B139" s="58"/>
    </row>
    <row r="140" spans="2:2">
      <c r="B140" s="58"/>
    </row>
    <row r="141" spans="2:2">
      <c r="B141" s="58"/>
    </row>
    <row r="142" spans="2:2">
      <c r="B142" s="58"/>
    </row>
    <row r="143" spans="2:2">
      <c r="B143" s="58"/>
    </row>
    <row r="144" spans="2:2">
      <c r="B144" s="58"/>
    </row>
    <row r="145" spans="2:2">
      <c r="B145" s="58"/>
    </row>
    <row r="146" spans="2:2">
      <c r="B146" s="58"/>
    </row>
    <row r="147" spans="2:2">
      <c r="B147" s="58"/>
    </row>
    <row r="148" spans="2:2">
      <c r="B148" s="58"/>
    </row>
    <row r="245" spans="2:2">
      <c r="B245" s="55"/>
    </row>
    <row r="246" spans="2:2">
      <c r="B246" s="58"/>
    </row>
    <row r="247" spans="2:2">
      <c r="B247" s="58"/>
    </row>
    <row r="250" spans="2:2">
      <c r="B250" s="58"/>
    </row>
    <row r="266" spans="2:2">
      <c r="B266" s="55"/>
    </row>
    <row r="296" spans="2:2">
      <c r="B296" s="47"/>
    </row>
    <row r="297" spans="2:2">
      <c r="B297" s="58"/>
    </row>
    <row r="299" spans="2:2">
      <c r="B299" s="58"/>
    </row>
    <row r="300" spans="2:2">
      <c r="B300" s="58"/>
    </row>
    <row r="301" spans="2:2">
      <c r="B301" s="58"/>
    </row>
    <row r="302" spans="2:2">
      <c r="B302" s="58"/>
    </row>
    <row r="303" spans="2:2">
      <c r="B303" s="58"/>
    </row>
    <row r="304" spans="2:2">
      <c r="B304" s="58"/>
    </row>
    <row r="305" spans="2:2">
      <c r="B305" s="58"/>
    </row>
    <row r="306" spans="2:2">
      <c r="B306" s="58"/>
    </row>
    <row r="307" spans="2:2">
      <c r="B307" s="58"/>
    </row>
    <row r="308" spans="2:2">
      <c r="B308" s="58"/>
    </row>
    <row r="309" spans="2:2">
      <c r="B309" s="58"/>
    </row>
    <row r="310" spans="2:2">
      <c r="B310" s="58"/>
    </row>
    <row r="322" spans="2:2">
      <c r="B322" s="58"/>
    </row>
    <row r="323" spans="2:2">
      <c r="B323" s="58"/>
    </row>
    <row r="324" spans="2:2">
      <c r="B324" s="58"/>
    </row>
    <row r="325" spans="2:2">
      <c r="B325" s="58"/>
    </row>
    <row r="326" spans="2:2">
      <c r="B326" s="58"/>
    </row>
    <row r="327" spans="2:2">
      <c r="B327" s="58"/>
    </row>
    <row r="328" spans="2:2">
      <c r="B328" s="58"/>
    </row>
    <row r="329" spans="2:2">
      <c r="B329" s="58"/>
    </row>
    <row r="330" spans="2:2">
      <c r="B330" s="58"/>
    </row>
    <row r="332" spans="2:2">
      <c r="B332" s="58"/>
    </row>
    <row r="333" spans="2:2">
      <c r="B333" s="58"/>
    </row>
    <row r="334" spans="2:2">
      <c r="B334" s="58"/>
    </row>
    <row r="335" spans="2:2">
      <c r="B335" s="58"/>
    </row>
    <row r="336" spans="2:2">
      <c r="B336" s="58"/>
    </row>
    <row r="338" spans="2:2">
      <c r="B338" s="58"/>
    </row>
    <row r="341" spans="2:2">
      <c r="B341" s="58"/>
    </row>
    <row r="344" spans="2:2">
      <c r="B344" s="58"/>
    </row>
    <row r="345" spans="2:2">
      <c r="B345" s="58"/>
    </row>
    <row r="346" spans="2:2">
      <c r="B346" s="58"/>
    </row>
    <row r="347" spans="2:2">
      <c r="B347" s="58"/>
    </row>
    <row r="348" spans="2:2">
      <c r="B348" s="58"/>
    </row>
    <row r="349" spans="2:2">
      <c r="B349" s="58"/>
    </row>
    <row r="350" spans="2:2">
      <c r="B350" s="58"/>
    </row>
    <row r="351" spans="2:2">
      <c r="B351" s="58"/>
    </row>
    <row r="352" spans="2:2">
      <c r="B352" s="58"/>
    </row>
    <row r="353" spans="2:2">
      <c r="B353" s="58"/>
    </row>
    <row r="354" spans="2:2">
      <c r="B354" s="58"/>
    </row>
    <row r="355" spans="2:2">
      <c r="B355" s="58"/>
    </row>
    <row r="356" spans="2:2">
      <c r="B356" s="58"/>
    </row>
    <row r="357" spans="2:2">
      <c r="B357" s="58"/>
    </row>
    <row r="358" spans="2:2">
      <c r="B358" s="58"/>
    </row>
    <row r="359" spans="2:2">
      <c r="B359" s="58"/>
    </row>
    <row r="360" spans="2:2">
      <c r="B360" s="58"/>
    </row>
    <row r="361" spans="2:2">
      <c r="B361" s="58"/>
    </row>
    <row r="362" spans="2:2">
      <c r="B362" s="58"/>
    </row>
    <row r="366" spans="2:2">
      <c r="B366" s="47"/>
    </row>
    <row r="383" spans="2:2">
      <c r="B383" s="100"/>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y Money Bank" ma:contentTypeID="0x0101007ED09A7F9AF5AD42AA4B0C00D307B7F5003CE3DC4931935947B15311EB75F1B7C4" ma:contentTypeVersion="14" ma:contentTypeDescription="" ma:contentTypeScope="" ma:versionID="c05b92514dae67fa8491e216af9b3206">
  <xsd:schema xmlns:xsd="http://www.w3.org/2001/XMLSchema" xmlns:xs="http://www.w3.org/2001/XMLSchema" xmlns:p="http://schemas.microsoft.com/office/2006/metadata/properties" xmlns:ns2="3385c79f-7782-4ee0-ba9f-c8124641ec9d" xmlns:ns3="f58683ea-b1e2-476d-b9bd-ea35d02cab1e" xmlns:ns4="ab6caf9d-0e35-4d69-bf79-f7042dfa0621" targetNamespace="http://schemas.microsoft.com/office/2006/metadata/properties" ma:root="true" ma:fieldsID="17eb12e39db93a2de041f1c32948f6c6" ns2:_="" ns3:_="" ns4:_="">
    <xsd:import namespace="3385c79f-7782-4ee0-ba9f-c8124641ec9d"/>
    <xsd:import namespace="f58683ea-b1e2-476d-b9bd-ea35d02cab1e"/>
    <xsd:import namespace="ab6caf9d-0e35-4d69-bf79-f7042dfa0621"/>
    <xsd:element name="properties">
      <xsd:complexType>
        <xsd:sequence>
          <xsd:element name="documentManagement">
            <xsd:complexType>
              <xsd:all>
                <xsd:element ref="ns2:MMBTypologie" minOccurs="0"/>
                <xsd:element ref="ns2:MMBSensibilite" minOccurs="0"/>
                <xsd:element ref="ns2:MMBDonneesPersonnelles" minOccurs="0"/>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5c79f-7782-4ee0-ba9f-c8124641ec9d" elementFormDefault="qualified">
    <xsd:import namespace="http://schemas.microsoft.com/office/2006/documentManagement/types"/>
    <xsd:import namespace="http://schemas.microsoft.com/office/infopath/2007/PartnerControls"/>
    <xsd:element name="MMBTypologie" ma:index="8" nillable="true" ma:displayName="Typologie" ma:format="Dropdown" ma:internalName="MMBTypologie">
      <xsd:simpleType>
        <xsd:restriction base="dms:Choice">
          <xsd:enumeration value="BUSINESS DEVELOPPEMENT"/>
          <xsd:enumeration value="DOCUMENTATION COMMUNICATION INTERNE"/>
          <xsd:enumeration value="DOCUMENTS FORMATIONS"/>
          <xsd:enumeration value="DOCUMENTS PILOTAGES/SUIVIS/CONTRÔLES/AUDIT"/>
          <xsd:enumeration value="DOCUMENTS PROCEDURES/POLICES/MODE OPERATOIRE/NORMES"/>
          <xsd:enumeration value="DOCUMENTS PROJETS"/>
          <xsd:enumeration value="DOCUMENTS SOCIAUX (Rapport de gestion, Kbis MMY)"/>
          <xsd:enumeration value="FICHIERS DE DONNEES"/>
          <xsd:enumeration value="FACTURES"/>
          <xsd:enumeration value="PROSPECTS/CLIENTS"/>
          <xsd:enumeration value="FOURNISSEURS"/>
          <xsd:enumeration value="COMPTABLES (HORS FACTURES)"/>
        </xsd:restriction>
      </xsd:simpleType>
    </xsd:element>
    <xsd:element name="MMBSensibilite" ma:index="9" nillable="true" ma:displayName="Sensibilité" ma:format="Dropdown" ma:internalName="MMBSensibilite">
      <xsd:simpleType>
        <xsd:restriction base="dms:Choice">
          <xsd:enumeration value="Public"/>
          <xsd:enumeration value="Interne"/>
          <xsd:enumeration value="Confidentiel"/>
          <xsd:enumeration value="Restreint"/>
        </xsd:restriction>
      </xsd:simpleType>
    </xsd:element>
    <xsd:element name="MMBDonneesPersonnelles" ma:index="10" nillable="true" ma:displayName="Données personnelles" ma:default="0" ma:internalName="MMBDonneesPersonnelles">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58683ea-b1e2-476d-b9bd-ea35d02cab1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caf9d-0e35-4d69-bf79-f7042dfa0621"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MBSensibilite xmlns="3385c79f-7782-4ee0-ba9f-c8124641ec9d" xsi:nil="true"/>
    <MMBTypologie xmlns="3385c79f-7782-4ee0-ba9f-c8124641ec9d" xsi:nil="true"/>
    <MMBDonneesPersonnelles xmlns="3385c79f-7782-4ee0-ba9f-c8124641ec9d">false</MMBDonneesPersonnelles>
  </documentManagement>
</p:properties>
</file>

<file path=customXml/itemProps1.xml><?xml version="1.0" encoding="utf-8"?>
<ds:datastoreItem xmlns:ds="http://schemas.openxmlformats.org/officeDocument/2006/customXml" ds:itemID="{8218A1A8-9CDC-48C5-B6D3-8B9E868DFDF2}"/>
</file>

<file path=customXml/itemProps2.xml><?xml version="1.0" encoding="utf-8"?>
<ds:datastoreItem xmlns:ds="http://schemas.openxmlformats.org/officeDocument/2006/customXml" ds:itemID="{4EB7C031-1286-437A-88D0-047F622C859B}"/>
</file>

<file path=customXml/itemProps3.xml><?xml version="1.0" encoding="utf-8"?>
<ds:datastoreItem xmlns:ds="http://schemas.openxmlformats.org/officeDocument/2006/customXml" ds:itemID="{1B97B915-EC6C-4742-9378-1C43415A93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17</vt:i4>
      </vt:variant>
    </vt:vector>
  </HeadingPairs>
  <TitlesOfParts>
    <vt:vector size="32" baseType="lpstr">
      <vt:lpstr>Extrait Balance 28.02.2019</vt:lpstr>
      <vt:lpstr>Disclaimer</vt:lpstr>
      <vt:lpstr>Introduction</vt:lpstr>
      <vt:lpstr>Completion Instructions</vt:lpstr>
      <vt:lpstr>A. HTT General</vt:lpstr>
      <vt:lpstr>B1. HTT Mortgage Assets</vt:lpstr>
      <vt:lpstr>B2. HTT Public Sector Assets</vt:lpstr>
      <vt:lpstr>B3. HTT Shipping Assets</vt:lpstr>
      <vt:lpstr>C. HTT Harmonised Glossary</vt:lpstr>
      <vt:lpstr>D1.Overview</vt:lpstr>
      <vt:lpstr>D2.Residential</vt:lpstr>
      <vt:lpstr>D3.Explanations</vt:lpstr>
      <vt:lpstr>D4.Covered bonds</vt:lpstr>
      <vt:lpstr>D5.Public sector</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D1.Overview!Zone_d_impression</vt:lpstr>
      <vt:lpstr>D2.Residential!Zone_d_impression</vt:lpstr>
      <vt:lpstr>D3.Explanations!Zone_d_impression</vt:lpstr>
      <vt:lpstr>'D4.Covered bonds'!Zone_d_impression</vt:lpstr>
      <vt:lpstr>'D5.Public sector'!Zone_d_impression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CAPUTO, Damien (My Money Bank)</cp:lastModifiedBy>
  <cp:lastPrinted>2016-05-20T08:25:54Z</cp:lastPrinted>
  <dcterms:created xsi:type="dcterms:W3CDTF">2016-04-21T08:07:20Z</dcterms:created>
  <dcterms:modified xsi:type="dcterms:W3CDTF">2019-07-18T12:04:38Z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0x0101007ED09A7F9AF5AD42AA4B0C00D307B7F5003CE3DC4931935947B15311EB75F1B7C4</vt:lpwstr>
  </property>
</Properties>
</file>